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rueda\OneDrive - Universidad del Norte\Estadísticas\Estados Académicos\Estados Académicos 202410\Informe\"/>
    </mc:Choice>
  </mc:AlternateContent>
  <xr:revisionPtr revIDLastSave="16" documentId="11_4551C37C42055294872C07171D2F4DC7D481B502" xr6:coauthVersionLast="36" xr6:coauthVersionMax="36" xr10:uidLastSave="{003C1299-6D36-4BBD-80B7-CED7564AF245}"/>
  <bookViews>
    <workbookView xWindow="0" yWindow="0" windowWidth="28800" windowHeight="18000" tabRatio="849" firstSheet="17" activeTab="22" xr2:uid="{00000000-000D-0000-FFFF-FFFF00000000}"/>
  </bookViews>
  <sheets>
    <sheet name="Portada informe E.A." sheetId="17" r:id="rId1"/>
    <sheet name="Contenido" sheetId="18" r:id="rId2"/>
    <sheet name="Resumen I Semestre" sheetId="70" r:id="rId3"/>
    <sheet name="Resumen II Semestre" sheetId="71" r:id="rId4"/>
    <sheet name="TODOS PROM" sheetId="2" r:id="rId5"/>
    <sheet name="TODOS P. GÉNERO" sheetId="41" r:id="rId6"/>
    <sheet name="TODOS E.A" sheetId="42" r:id="rId7"/>
    <sheet name="TODOS E.A. GÉNERO" sheetId="43" r:id="rId8"/>
    <sheet name="SIN PILO PROM" sheetId="44" r:id="rId9"/>
    <sheet name="SIN PILO P. GÉNERO" sheetId="45" r:id="rId10"/>
    <sheet name="SIN PILO E.A" sheetId="46" r:id="rId11"/>
    <sheet name="SIN PILO E.A. GÉNERO" sheetId="47" r:id="rId12"/>
    <sheet name="PILO PROM" sheetId="48" r:id="rId13"/>
    <sheet name="PILO P. GÉNERO" sheetId="49" r:id="rId14"/>
    <sheet name="PILO E.A." sheetId="50" r:id="rId15"/>
    <sheet name="PILO E.A. GÉNERO" sheetId="51" r:id="rId16"/>
    <sheet name="NUEVOS PROM" sheetId="52" r:id="rId17"/>
    <sheet name="NUEVOS P. GÉNERO" sheetId="53" r:id="rId18"/>
    <sheet name="NUEVOS E.A." sheetId="54" r:id="rId19"/>
    <sheet name="NUEVOS E.A. GÉNERO" sheetId="55" r:id="rId20"/>
    <sheet name="BECARIOS PROM" sheetId="56" r:id="rId21"/>
    <sheet name="BECARIOS P. GÉNERO" sheetId="57" r:id="rId22"/>
    <sheet name="BECARIOS E.A." sheetId="58" r:id="rId23"/>
    <sheet name="BECARIOS E.A. GÉNERO" sheetId="59" r:id="rId24"/>
    <sheet name="GEN-E PROM" sheetId="60" r:id="rId25"/>
    <sheet name="GEN-E P. GÉNERO" sheetId="61" r:id="rId26"/>
    <sheet name="GEN-E E.A." sheetId="62" r:id="rId27"/>
    <sheet name="GEN-E E.A. GÉNERO" sheetId="63" r:id="rId28"/>
    <sheet name="SIN GEN-E PROM " sheetId="64" r:id="rId29"/>
    <sheet name="SIN GEN-E P. GÉNERO" sheetId="65" r:id="rId30"/>
    <sheet name="SIN GEN-E E.A." sheetId="66" r:id="rId31"/>
    <sheet name="SIN GEN-E E.A. GÉNERO" sheetId="67" r:id="rId32"/>
    <sheet name="Hoja1" sheetId="69" state="hidden" r:id="rId33"/>
  </sheets>
  <externalReferences>
    <externalReference r:id="rId34"/>
  </externalReferences>
  <definedNames>
    <definedName name="lista" localSheetId="22">#REF!</definedName>
    <definedName name="lista" localSheetId="23">#REF!</definedName>
    <definedName name="lista" localSheetId="21">#REF!</definedName>
    <definedName name="lista" localSheetId="20">#REF!</definedName>
    <definedName name="lista" localSheetId="26">#REF!</definedName>
    <definedName name="lista" localSheetId="27">#REF!</definedName>
    <definedName name="lista" localSheetId="25">#REF!</definedName>
    <definedName name="lista" localSheetId="24">#REF!</definedName>
    <definedName name="lista" localSheetId="18">#REF!</definedName>
    <definedName name="lista" localSheetId="19">#REF!</definedName>
    <definedName name="lista" localSheetId="17">#REF!</definedName>
    <definedName name="lista" localSheetId="16">#REF!</definedName>
    <definedName name="lista" localSheetId="14">#REF!</definedName>
    <definedName name="lista" localSheetId="15">#REF!</definedName>
    <definedName name="lista" localSheetId="13">#REF!</definedName>
    <definedName name="lista" localSheetId="12">#REF!</definedName>
    <definedName name="lista" localSheetId="3">#REF!</definedName>
    <definedName name="lista" localSheetId="30">#REF!</definedName>
    <definedName name="lista" localSheetId="31">#REF!</definedName>
    <definedName name="lista" localSheetId="29">#REF!</definedName>
    <definedName name="lista" localSheetId="28">#REF!</definedName>
    <definedName name="lista" localSheetId="10">#REF!</definedName>
    <definedName name="lista" localSheetId="11">#REF!</definedName>
    <definedName name="lista" localSheetId="9">#REF!</definedName>
    <definedName name="lista" localSheetId="8">#REF!</definedName>
    <definedName name="lista" localSheetId="6">#REF!</definedName>
    <definedName name="lista" localSheetId="7">#REF!</definedName>
    <definedName name="lista" localSheetId="5">#REF!</definedName>
    <definedName name="lista">#REF!</definedName>
    <definedName name="listaa" localSheetId="22">#REF!</definedName>
    <definedName name="listaa" localSheetId="23">#REF!</definedName>
    <definedName name="listaa" localSheetId="21">#REF!</definedName>
    <definedName name="listaa" localSheetId="20">#REF!</definedName>
    <definedName name="listaa" localSheetId="26">#REF!</definedName>
    <definedName name="listaa" localSheetId="27">#REF!</definedName>
    <definedName name="listaa" localSheetId="25">#REF!</definedName>
    <definedName name="listaa" localSheetId="24">#REF!</definedName>
    <definedName name="listaa" localSheetId="18">#REF!</definedName>
    <definedName name="listaa" localSheetId="19">#REF!</definedName>
    <definedName name="listaa" localSheetId="17">#REF!</definedName>
    <definedName name="listaa" localSheetId="16">#REF!</definedName>
    <definedName name="listaa" localSheetId="14">#REF!</definedName>
    <definedName name="listaa" localSheetId="15">#REF!</definedName>
    <definedName name="listaa" localSheetId="13">#REF!</definedName>
    <definedName name="listaa" localSheetId="12">#REF!</definedName>
    <definedName name="listaa" localSheetId="3">#REF!</definedName>
    <definedName name="listaa" localSheetId="30">#REF!</definedName>
    <definedName name="listaa" localSheetId="31">#REF!</definedName>
    <definedName name="listaa" localSheetId="29">#REF!</definedName>
    <definedName name="listaa" localSheetId="28">#REF!</definedName>
    <definedName name="listaa" localSheetId="10">#REF!</definedName>
    <definedName name="listaa" localSheetId="11">#REF!</definedName>
    <definedName name="listaa" localSheetId="9">#REF!</definedName>
    <definedName name="listaa" localSheetId="8">#REF!</definedName>
    <definedName name="lista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41" l="1"/>
  <c r="O97" i="67" l="1"/>
  <c r="N97" i="67"/>
  <c r="M97" i="67"/>
  <c r="L97" i="67"/>
  <c r="K97" i="67"/>
  <c r="J97" i="67"/>
  <c r="I97" i="67"/>
  <c r="H97" i="67"/>
  <c r="G97" i="67"/>
  <c r="F97" i="67"/>
  <c r="E97" i="67"/>
  <c r="D97" i="67"/>
  <c r="C97" i="67"/>
  <c r="O96" i="67"/>
  <c r="N96" i="67"/>
  <c r="M96" i="67"/>
  <c r="L96" i="67"/>
  <c r="K96" i="67"/>
  <c r="J96" i="67"/>
  <c r="I96" i="67"/>
  <c r="H96" i="67"/>
  <c r="G96" i="67"/>
  <c r="F96" i="67"/>
  <c r="E96" i="67"/>
  <c r="D96" i="67"/>
  <c r="C96" i="67"/>
  <c r="O95" i="67"/>
  <c r="N95" i="67"/>
  <c r="M95" i="67"/>
  <c r="L95" i="67"/>
  <c r="K95" i="67"/>
  <c r="J95" i="67"/>
  <c r="I95" i="67"/>
  <c r="H95" i="67"/>
  <c r="G95" i="67"/>
  <c r="F95" i="67"/>
  <c r="E95" i="67"/>
  <c r="D95" i="67"/>
  <c r="C95" i="67"/>
  <c r="O94" i="67"/>
  <c r="N94" i="67"/>
  <c r="M94" i="67"/>
  <c r="L94" i="67"/>
  <c r="K94" i="67"/>
  <c r="J94" i="67"/>
  <c r="I94" i="67"/>
  <c r="H94" i="67"/>
  <c r="G94" i="67"/>
  <c r="F94" i="67"/>
  <c r="E94" i="67"/>
  <c r="D94" i="67"/>
  <c r="C94" i="67"/>
  <c r="O93" i="67"/>
  <c r="N93" i="67"/>
  <c r="M93" i="67"/>
  <c r="L93" i="67"/>
  <c r="K93" i="67"/>
  <c r="J93" i="67"/>
  <c r="I93" i="67"/>
  <c r="H93" i="67"/>
  <c r="G93" i="67"/>
  <c r="F93" i="67"/>
  <c r="E93" i="67"/>
  <c r="D93" i="67"/>
  <c r="C93" i="67"/>
  <c r="O92" i="67"/>
  <c r="N92" i="67"/>
  <c r="M92" i="67"/>
  <c r="L92" i="67"/>
  <c r="K92" i="67"/>
  <c r="J92" i="67"/>
  <c r="I92" i="67"/>
  <c r="H92" i="67"/>
  <c r="G92" i="67"/>
  <c r="F92" i="67"/>
  <c r="E92" i="67"/>
  <c r="D92" i="67"/>
  <c r="C92" i="67"/>
  <c r="O91" i="67"/>
  <c r="N91" i="67"/>
  <c r="M91" i="67"/>
  <c r="L91" i="67"/>
  <c r="K91" i="67"/>
  <c r="J91" i="67"/>
  <c r="I91" i="67"/>
  <c r="H91" i="67"/>
  <c r="G91" i="67"/>
  <c r="F91" i="67"/>
  <c r="E91" i="67"/>
  <c r="D91" i="67"/>
  <c r="C91" i="67"/>
  <c r="O90" i="67"/>
  <c r="N90" i="67"/>
  <c r="M90" i="67"/>
  <c r="L90" i="67"/>
  <c r="K90" i="67"/>
  <c r="J90" i="67"/>
  <c r="I90" i="67"/>
  <c r="H90" i="67"/>
  <c r="G90" i="67"/>
  <c r="F90" i="67"/>
  <c r="E90" i="67"/>
  <c r="D90" i="67"/>
  <c r="C90" i="67"/>
  <c r="O89" i="67"/>
  <c r="N89" i="67"/>
  <c r="M89" i="67"/>
  <c r="L89" i="67"/>
  <c r="K89" i="67"/>
  <c r="J89" i="67"/>
  <c r="I89" i="67"/>
  <c r="H89" i="67"/>
  <c r="G89" i="67"/>
  <c r="F89" i="67"/>
  <c r="E89" i="67"/>
  <c r="D89" i="67"/>
  <c r="C89" i="67"/>
  <c r="O88" i="67"/>
  <c r="N88" i="67"/>
  <c r="M88" i="67"/>
  <c r="L88" i="67"/>
  <c r="K88" i="67"/>
  <c r="J88" i="67"/>
  <c r="I88" i="67"/>
  <c r="H88" i="67"/>
  <c r="G88" i="67"/>
  <c r="F88" i="67"/>
  <c r="E88" i="67"/>
  <c r="D88" i="67"/>
  <c r="C88" i="67"/>
  <c r="O87" i="67"/>
  <c r="N87" i="67"/>
  <c r="M87" i="67"/>
  <c r="L87" i="67"/>
  <c r="K87" i="67"/>
  <c r="J87" i="67"/>
  <c r="I87" i="67"/>
  <c r="H87" i="67"/>
  <c r="G87" i="67"/>
  <c r="F87" i="67"/>
  <c r="E87" i="67"/>
  <c r="D87" i="67"/>
  <c r="C87" i="67"/>
  <c r="O86" i="67"/>
  <c r="N86" i="67"/>
  <c r="M86" i="67"/>
  <c r="L86" i="67"/>
  <c r="K86" i="67"/>
  <c r="J86" i="67"/>
  <c r="I86" i="67"/>
  <c r="H86" i="67"/>
  <c r="G86" i="67"/>
  <c r="F86" i="67"/>
  <c r="E86" i="67"/>
  <c r="D86" i="67"/>
  <c r="C86" i="67"/>
  <c r="O85" i="67"/>
  <c r="N85" i="67"/>
  <c r="M85" i="67"/>
  <c r="L85" i="67"/>
  <c r="K85" i="67"/>
  <c r="J85" i="67"/>
  <c r="I85" i="67"/>
  <c r="H85" i="67"/>
  <c r="G85" i="67"/>
  <c r="F85" i="67"/>
  <c r="E85" i="67"/>
  <c r="D85" i="67"/>
  <c r="C85" i="67"/>
  <c r="O84" i="67"/>
  <c r="N84" i="67"/>
  <c r="M84" i="67"/>
  <c r="L84" i="67"/>
  <c r="K84" i="67"/>
  <c r="J84" i="67"/>
  <c r="I84" i="67"/>
  <c r="H84" i="67"/>
  <c r="G84" i="67"/>
  <c r="F84" i="67"/>
  <c r="E84" i="67"/>
  <c r="D84" i="67"/>
  <c r="C84" i="67"/>
  <c r="O83" i="67"/>
  <c r="N83" i="67"/>
  <c r="M83" i="67"/>
  <c r="L83" i="67"/>
  <c r="K83" i="67"/>
  <c r="J83" i="67"/>
  <c r="I83" i="67"/>
  <c r="H83" i="67"/>
  <c r="G83" i="67"/>
  <c r="F83" i="67"/>
  <c r="E83" i="67"/>
  <c r="D83" i="67"/>
  <c r="C83" i="67"/>
  <c r="O82" i="67"/>
  <c r="N82" i="67"/>
  <c r="M82" i="67"/>
  <c r="L82" i="67"/>
  <c r="K82" i="67"/>
  <c r="J82" i="67"/>
  <c r="I82" i="67"/>
  <c r="H82" i="67"/>
  <c r="G82" i="67"/>
  <c r="F82" i="67"/>
  <c r="E82" i="67"/>
  <c r="D82" i="67"/>
  <c r="C82" i="67"/>
  <c r="O81" i="67"/>
  <c r="N81" i="67"/>
  <c r="M81" i="67"/>
  <c r="L81" i="67"/>
  <c r="K81" i="67"/>
  <c r="J81" i="67"/>
  <c r="I81" i="67"/>
  <c r="H81" i="67"/>
  <c r="G81" i="67"/>
  <c r="F81" i="67"/>
  <c r="E81" i="67"/>
  <c r="D81" i="67"/>
  <c r="C81" i="67"/>
  <c r="O80" i="67"/>
  <c r="N80" i="67"/>
  <c r="M80" i="67"/>
  <c r="L80" i="67"/>
  <c r="K80" i="67"/>
  <c r="J80" i="67"/>
  <c r="I80" i="67"/>
  <c r="H80" i="67"/>
  <c r="G80" i="67"/>
  <c r="F80" i="67"/>
  <c r="E80" i="67"/>
  <c r="D80" i="67"/>
  <c r="C80" i="67"/>
  <c r="O79" i="67"/>
  <c r="N79" i="67"/>
  <c r="M79" i="67"/>
  <c r="L79" i="67"/>
  <c r="K79" i="67"/>
  <c r="J79" i="67"/>
  <c r="I79" i="67"/>
  <c r="H79" i="67"/>
  <c r="G79" i="67"/>
  <c r="F79" i="67"/>
  <c r="E79" i="67"/>
  <c r="D79" i="67"/>
  <c r="C79" i="67"/>
  <c r="O78" i="67"/>
  <c r="N78" i="67"/>
  <c r="M78" i="67"/>
  <c r="L78" i="67"/>
  <c r="K78" i="67"/>
  <c r="J78" i="67"/>
  <c r="I78" i="67"/>
  <c r="H78" i="67"/>
  <c r="G78" i="67"/>
  <c r="F78" i="67"/>
  <c r="E78" i="67"/>
  <c r="D78" i="67"/>
  <c r="C78" i="67"/>
  <c r="O77" i="67"/>
  <c r="N77" i="67"/>
  <c r="M77" i="67"/>
  <c r="L77" i="67"/>
  <c r="K77" i="67"/>
  <c r="J77" i="67"/>
  <c r="I77" i="67"/>
  <c r="H77" i="67"/>
  <c r="G77" i="67"/>
  <c r="F77" i="67"/>
  <c r="E77" i="67"/>
  <c r="D77" i="67"/>
  <c r="C77" i="67"/>
  <c r="O76" i="67"/>
  <c r="N76" i="67"/>
  <c r="M76" i="67"/>
  <c r="L76" i="67"/>
  <c r="K76" i="67"/>
  <c r="J76" i="67"/>
  <c r="I76" i="67"/>
  <c r="H76" i="67"/>
  <c r="G76" i="67"/>
  <c r="F76" i="67"/>
  <c r="E76" i="67"/>
  <c r="D76" i="67"/>
  <c r="C76" i="67"/>
  <c r="O75" i="67"/>
  <c r="N75" i="67"/>
  <c r="M75" i="67"/>
  <c r="L75" i="67"/>
  <c r="K75" i="67"/>
  <c r="J75" i="67"/>
  <c r="I75" i="67"/>
  <c r="H75" i="67"/>
  <c r="G75" i="67"/>
  <c r="F75" i="67"/>
  <c r="E75" i="67"/>
  <c r="D75" i="67"/>
  <c r="C75" i="67"/>
  <c r="O74" i="67"/>
  <c r="N74" i="67"/>
  <c r="M74" i="67"/>
  <c r="L74" i="67"/>
  <c r="K74" i="67"/>
  <c r="J74" i="67"/>
  <c r="I74" i="67"/>
  <c r="H74" i="67"/>
  <c r="G74" i="67"/>
  <c r="F74" i="67"/>
  <c r="E74" i="67"/>
  <c r="D74" i="67"/>
  <c r="C74" i="67"/>
  <c r="O73" i="67"/>
  <c r="N73" i="67"/>
  <c r="M73" i="67"/>
  <c r="L73" i="67"/>
  <c r="K73" i="67"/>
  <c r="J73" i="67"/>
  <c r="I73" i="67"/>
  <c r="H73" i="67"/>
  <c r="G73" i="67"/>
  <c r="F73" i="67"/>
  <c r="E73" i="67"/>
  <c r="D73" i="67"/>
  <c r="C73" i="67"/>
  <c r="O72" i="67"/>
  <c r="N72" i="67"/>
  <c r="M72" i="67"/>
  <c r="L72" i="67"/>
  <c r="K72" i="67"/>
  <c r="J72" i="67"/>
  <c r="I72" i="67"/>
  <c r="H72" i="67"/>
  <c r="G72" i="67"/>
  <c r="F72" i="67"/>
  <c r="E72" i="67"/>
  <c r="D72" i="67"/>
  <c r="C72" i="67"/>
  <c r="O71" i="67"/>
  <c r="N71" i="67"/>
  <c r="M71" i="67"/>
  <c r="L71" i="67"/>
  <c r="K71" i="67"/>
  <c r="J71" i="67"/>
  <c r="I71" i="67"/>
  <c r="H71" i="67"/>
  <c r="G71" i="67"/>
  <c r="F71" i="67"/>
  <c r="E71" i="67"/>
  <c r="D71" i="67"/>
  <c r="C71" i="67"/>
  <c r="O70" i="67"/>
  <c r="N70" i="67"/>
  <c r="M70" i="67"/>
  <c r="L70" i="67"/>
  <c r="K70" i="67"/>
  <c r="J70" i="67"/>
  <c r="I70" i="67"/>
  <c r="H70" i="67"/>
  <c r="G70" i="67"/>
  <c r="F70" i="67"/>
  <c r="E70" i="67"/>
  <c r="D70" i="67"/>
  <c r="C70" i="67"/>
  <c r="O69" i="67"/>
  <c r="N69" i="67"/>
  <c r="M69" i="67"/>
  <c r="L69" i="67"/>
  <c r="K69" i="67"/>
  <c r="J69" i="67"/>
  <c r="I69" i="67"/>
  <c r="H69" i="67"/>
  <c r="G69" i="67"/>
  <c r="F69" i="67"/>
  <c r="E69" i="67"/>
  <c r="D69" i="67"/>
  <c r="C69" i="67"/>
  <c r="O68" i="67"/>
  <c r="N68" i="67"/>
  <c r="M68" i="67"/>
  <c r="L68" i="67"/>
  <c r="K68" i="67"/>
  <c r="J68" i="67"/>
  <c r="I68" i="67"/>
  <c r="H68" i="67"/>
  <c r="G68" i="67"/>
  <c r="F68" i="67"/>
  <c r="E68" i="67"/>
  <c r="D68" i="67"/>
  <c r="C68" i="67"/>
  <c r="O67" i="67"/>
  <c r="N67" i="67"/>
  <c r="M67" i="67"/>
  <c r="L67" i="67"/>
  <c r="K67" i="67"/>
  <c r="J67" i="67"/>
  <c r="I67" i="67"/>
  <c r="H67" i="67"/>
  <c r="G67" i="67"/>
  <c r="F67" i="67"/>
  <c r="E67" i="67"/>
  <c r="D67" i="67"/>
  <c r="C67" i="67"/>
  <c r="O66" i="67"/>
  <c r="N66" i="67"/>
  <c r="M66" i="67"/>
  <c r="L66" i="67"/>
  <c r="K66" i="67"/>
  <c r="J66" i="67"/>
  <c r="I66" i="67"/>
  <c r="H66" i="67"/>
  <c r="G66" i="67"/>
  <c r="F66" i="67"/>
  <c r="E66" i="67"/>
  <c r="D66" i="67"/>
  <c r="C66" i="67"/>
  <c r="O65" i="67"/>
  <c r="N65" i="67"/>
  <c r="M65" i="67"/>
  <c r="L65" i="67"/>
  <c r="K65" i="67"/>
  <c r="J65" i="67"/>
  <c r="I65" i="67"/>
  <c r="H65" i="67"/>
  <c r="G65" i="67"/>
  <c r="F65" i="67"/>
  <c r="E65" i="67"/>
  <c r="D65" i="67"/>
  <c r="C65" i="67"/>
  <c r="O64" i="67"/>
  <c r="N64" i="67"/>
  <c r="M64" i="67"/>
  <c r="L64" i="67"/>
  <c r="K64" i="67"/>
  <c r="J64" i="67"/>
  <c r="I64" i="67"/>
  <c r="H64" i="67"/>
  <c r="G64" i="67"/>
  <c r="F64" i="67"/>
  <c r="E64" i="67"/>
  <c r="D64" i="67"/>
  <c r="C64" i="67"/>
  <c r="O63" i="67"/>
  <c r="N63" i="67"/>
  <c r="M63" i="67"/>
  <c r="L63" i="67"/>
  <c r="K63" i="67"/>
  <c r="J63" i="67"/>
  <c r="I63" i="67"/>
  <c r="H63" i="67"/>
  <c r="G63" i="67"/>
  <c r="F63" i="67"/>
  <c r="E63" i="67"/>
  <c r="D63" i="67"/>
  <c r="C63" i="67"/>
  <c r="O62" i="67"/>
  <c r="N62" i="67"/>
  <c r="M62" i="67"/>
  <c r="L62" i="67"/>
  <c r="K62" i="67"/>
  <c r="J62" i="67"/>
  <c r="I62" i="67"/>
  <c r="H62" i="67"/>
  <c r="G62" i="67"/>
  <c r="F62" i="67"/>
  <c r="E62" i="67"/>
  <c r="D62" i="67"/>
  <c r="C62" i="67"/>
  <c r="O61" i="67"/>
  <c r="N61" i="67"/>
  <c r="M61" i="67"/>
  <c r="L61" i="67"/>
  <c r="K61" i="67"/>
  <c r="J61" i="67"/>
  <c r="I61" i="67"/>
  <c r="H61" i="67"/>
  <c r="G61" i="67"/>
  <c r="F61" i="67"/>
  <c r="E61" i="67"/>
  <c r="D61" i="67"/>
  <c r="C61" i="67"/>
  <c r="O60" i="67"/>
  <c r="N60" i="67"/>
  <c r="M60" i="67"/>
  <c r="L60" i="67"/>
  <c r="K60" i="67"/>
  <c r="J60" i="67"/>
  <c r="I60" i="67"/>
  <c r="H60" i="67"/>
  <c r="G60" i="67"/>
  <c r="F60" i="67"/>
  <c r="E60" i="67"/>
  <c r="D60" i="67"/>
  <c r="C60" i="67"/>
  <c r="O59" i="67"/>
  <c r="N59" i="67"/>
  <c r="M59" i="67"/>
  <c r="L59" i="67"/>
  <c r="K59" i="67"/>
  <c r="J59" i="67"/>
  <c r="I59" i="67"/>
  <c r="H59" i="67"/>
  <c r="G59" i="67"/>
  <c r="F59" i="67"/>
  <c r="E59" i="67"/>
  <c r="D59" i="67"/>
  <c r="C59" i="67"/>
  <c r="O58" i="67"/>
  <c r="N58" i="67"/>
  <c r="M58" i="67"/>
  <c r="L58" i="67"/>
  <c r="K58" i="67"/>
  <c r="J58" i="67"/>
  <c r="I58" i="67"/>
  <c r="H58" i="67"/>
  <c r="G58" i="67"/>
  <c r="F58" i="67"/>
  <c r="E58" i="67"/>
  <c r="D58" i="67"/>
  <c r="C58" i="67"/>
  <c r="O57" i="67"/>
  <c r="N57" i="67"/>
  <c r="M57" i="67"/>
  <c r="L57" i="67"/>
  <c r="K57" i="67"/>
  <c r="J57" i="67"/>
  <c r="I57" i="67"/>
  <c r="H57" i="67"/>
  <c r="G57" i="67"/>
  <c r="F57" i="67"/>
  <c r="E57" i="67"/>
  <c r="D57" i="67"/>
  <c r="C57" i="67"/>
  <c r="Q95" i="57"/>
  <c r="P95" i="57"/>
  <c r="O95" i="57"/>
  <c r="N95" i="57"/>
  <c r="M95" i="57"/>
  <c r="L95" i="57"/>
  <c r="K95" i="57"/>
  <c r="J95" i="57"/>
  <c r="I95" i="57"/>
  <c r="H95" i="57"/>
  <c r="G95" i="57"/>
  <c r="F95" i="57"/>
  <c r="E95" i="57"/>
  <c r="D95" i="57"/>
  <c r="C95" i="57"/>
  <c r="Q94" i="57"/>
  <c r="P94" i="57"/>
  <c r="O94" i="57"/>
  <c r="N94" i="57"/>
  <c r="M94" i="57"/>
  <c r="L94" i="57"/>
  <c r="K94" i="57"/>
  <c r="J94" i="57"/>
  <c r="I94" i="57"/>
  <c r="H94" i="57"/>
  <c r="G94" i="57"/>
  <c r="F94" i="57"/>
  <c r="E94" i="57"/>
  <c r="D94" i="57"/>
  <c r="C94" i="57"/>
  <c r="Q93" i="57"/>
  <c r="P93" i="57"/>
  <c r="O93" i="57"/>
  <c r="N93" i="57"/>
  <c r="M93" i="57"/>
  <c r="L93" i="57"/>
  <c r="K93" i="57"/>
  <c r="J93" i="57"/>
  <c r="I93" i="57"/>
  <c r="H93" i="57"/>
  <c r="G93" i="57"/>
  <c r="F93" i="57"/>
  <c r="E93" i="57"/>
  <c r="D93" i="57"/>
  <c r="C93" i="57"/>
  <c r="Q92" i="57"/>
  <c r="P92" i="57"/>
  <c r="O92" i="57"/>
  <c r="N92" i="57"/>
  <c r="M92" i="57"/>
  <c r="L92" i="57"/>
  <c r="K92" i="57"/>
  <c r="J92" i="57"/>
  <c r="I92" i="57"/>
  <c r="H92" i="57"/>
  <c r="G92" i="57"/>
  <c r="F92" i="57"/>
  <c r="E92" i="57"/>
  <c r="D92" i="57"/>
  <c r="C92" i="57"/>
  <c r="Q91" i="57"/>
  <c r="P91" i="57"/>
  <c r="O91" i="57"/>
  <c r="N91" i="57"/>
  <c r="M91" i="57"/>
  <c r="L91" i="57"/>
  <c r="K91" i="57"/>
  <c r="J91" i="57"/>
  <c r="I91" i="57"/>
  <c r="H91" i="57"/>
  <c r="G91" i="57"/>
  <c r="F91" i="57"/>
  <c r="E91" i="57"/>
  <c r="D91" i="57"/>
  <c r="C91" i="57"/>
  <c r="Q90" i="57"/>
  <c r="P90" i="57"/>
  <c r="O90" i="57"/>
  <c r="N90" i="57"/>
  <c r="M90" i="57"/>
  <c r="L90" i="57"/>
  <c r="K90" i="57"/>
  <c r="J90" i="57"/>
  <c r="I90" i="57"/>
  <c r="H90" i="57"/>
  <c r="G90" i="57"/>
  <c r="F90" i="57"/>
  <c r="E90" i="57"/>
  <c r="D90" i="57"/>
  <c r="C90" i="57"/>
  <c r="Q89" i="57"/>
  <c r="P89" i="57"/>
  <c r="O89" i="57"/>
  <c r="N89" i="57"/>
  <c r="M89" i="57"/>
  <c r="L89" i="57"/>
  <c r="K89" i="57"/>
  <c r="J89" i="57"/>
  <c r="I89" i="57"/>
  <c r="H89" i="57"/>
  <c r="G89" i="57"/>
  <c r="F89" i="57"/>
  <c r="E89" i="57"/>
  <c r="D89" i="57"/>
  <c r="C89" i="57"/>
  <c r="Q88" i="57"/>
  <c r="P88" i="57"/>
  <c r="O88" i="57"/>
  <c r="N88" i="57"/>
  <c r="M88" i="57"/>
  <c r="L88" i="57"/>
  <c r="K88" i="57"/>
  <c r="J88" i="57"/>
  <c r="I88" i="57"/>
  <c r="H88" i="57"/>
  <c r="G88" i="57"/>
  <c r="F88" i="57"/>
  <c r="E88" i="57"/>
  <c r="D88" i="57"/>
  <c r="C88" i="57"/>
  <c r="Q87" i="57"/>
  <c r="P87" i="57"/>
  <c r="O87" i="57"/>
  <c r="N87" i="57"/>
  <c r="M87" i="57"/>
  <c r="L87" i="57"/>
  <c r="K87" i="57"/>
  <c r="J87" i="57"/>
  <c r="I87" i="57"/>
  <c r="H87" i="57"/>
  <c r="G87" i="57"/>
  <c r="F87" i="57"/>
  <c r="E87" i="57"/>
  <c r="D87" i="57"/>
  <c r="C87" i="57"/>
  <c r="Q86" i="57"/>
  <c r="P86" i="57"/>
  <c r="O86" i="57"/>
  <c r="N86" i="57"/>
  <c r="M86" i="57"/>
  <c r="L86" i="57"/>
  <c r="K86" i="57"/>
  <c r="J86" i="57"/>
  <c r="I86" i="57"/>
  <c r="H86" i="57"/>
  <c r="G86" i="57"/>
  <c r="F86" i="57"/>
  <c r="E86" i="57"/>
  <c r="D86" i="57"/>
  <c r="C86" i="57"/>
  <c r="Q85" i="57"/>
  <c r="P85" i="57"/>
  <c r="O85" i="57"/>
  <c r="N85" i="57"/>
  <c r="M85" i="57"/>
  <c r="L85" i="57"/>
  <c r="K85" i="57"/>
  <c r="J85" i="57"/>
  <c r="I85" i="57"/>
  <c r="H85" i="57"/>
  <c r="G85" i="57"/>
  <c r="F85" i="57"/>
  <c r="E85" i="57"/>
  <c r="D85" i="57"/>
  <c r="C85" i="57"/>
  <c r="Q84" i="57"/>
  <c r="P84" i="57"/>
  <c r="O84" i="57"/>
  <c r="N84" i="57"/>
  <c r="M84" i="57"/>
  <c r="L84" i="57"/>
  <c r="K84" i="57"/>
  <c r="J84" i="57"/>
  <c r="I84" i="57"/>
  <c r="H84" i="57"/>
  <c r="G84" i="57"/>
  <c r="F84" i="57"/>
  <c r="E84" i="57"/>
  <c r="D84" i="57"/>
  <c r="C84" i="57"/>
  <c r="Q83" i="57"/>
  <c r="P83" i="57"/>
  <c r="O83" i="57"/>
  <c r="N83" i="57"/>
  <c r="M83" i="57"/>
  <c r="L83" i="57"/>
  <c r="K83" i="57"/>
  <c r="J83" i="57"/>
  <c r="I83" i="57"/>
  <c r="H83" i="57"/>
  <c r="G83" i="57"/>
  <c r="F83" i="57"/>
  <c r="E83" i="57"/>
  <c r="D83" i="57"/>
  <c r="C83" i="57"/>
  <c r="Q82" i="57"/>
  <c r="P82" i="57"/>
  <c r="O82" i="57"/>
  <c r="N82" i="57"/>
  <c r="M82" i="57"/>
  <c r="L82" i="57"/>
  <c r="K82" i="57"/>
  <c r="J82" i="57"/>
  <c r="I82" i="57"/>
  <c r="H82" i="57"/>
  <c r="G82" i="57"/>
  <c r="F82" i="57"/>
  <c r="E82" i="57"/>
  <c r="D82" i="57"/>
  <c r="C82" i="57"/>
  <c r="Q81" i="57"/>
  <c r="P81" i="57"/>
  <c r="O81" i="57"/>
  <c r="N81" i="57"/>
  <c r="M81" i="57"/>
  <c r="L81" i="57"/>
  <c r="K81" i="57"/>
  <c r="J81" i="57"/>
  <c r="I81" i="57"/>
  <c r="H81" i="57"/>
  <c r="G81" i="57"/>
  <c r="F81" i="57"/>
  <c r="E81" i="57"/>
  <c r="D81" i="57"/>
  <c r="C81" i="57"/>
  <c r="Q80" i="57"/>
  <c r="P80" i="57"/>
  <c r="O80" i="57"/>
  <c r="N80" i="57"/>
  <c r="M80" i="57"/>
  <c r="L80" i="57"/>
  <c r="K80" i="57"/>
  <c r="J80" i="57"/>
  <c r="I80" i="57"/>
  <c r="H80" i="57"/>
  <c r="G80" i="57"/>
  <c r="F80" i="57"/>
  <c r="E80" i="57"/>
  <c r="D80" i="57"/>
  <c r="C80" i="57"/>
  <c r="Q79" i="57"/>
  <c r="P79" i="57"/>
  <c r="O79" i="57"/>
  <c r="N79" i="57"/>
  <c r="M79" i="57"/>
  <c r="L79" i="57"/>
  <c r="K79" i="57"/>
  <c r="J79" i="57"/>
  <c r="I79" i="57"/>
  <c r="H79" i="57"/>
  <c r="G79" i="57"/>
  <c r="F79" i="57"/>
  <c r="E79" i="57"/>
  <c r="D79" i="57"/>
  <c r="C79" i="57"/>
  <c r="Q78" i="57"/>
  <c r="P78" i="57"/>
  <c r="O78" i="57"/>
  <c r="N78" i="57"/>
  <c r="M78" i="57"/>
  <c r="L78" i="57"/>
  <c r="K78" i="57"/>
  <c r="J78" i="57"/>
  <c r="I78" i="57"/>
  <c r="H78" i="57"/>
  <c r="G78" i="57"/>
  <c r="F78" i="57"/>
  <c r="E78" i="57"/>
  <c r="D78" i="57"/>
  <c r="C78" i="57"/>
  <c r="Q77" i="57"/>
  <c r="P77" i="57"/>
  <c r="O77" i="57"/>
  <c r="N77" i="57"/>
  <c r="M77" i="57"/>
  <c r="L77" i="57"/>
  <c r="K77" i="57"/>
  <c r="J77" i="57"/>
  <c r="I77" i="57"/>
  <c r="H77" i="57"/>
  <c r="G77" i="57"/>
  <c r="F77" i="57"/>
  <c r="E77" i="57"/>
  <c r="D77" i="57"/>
  <c r="C77" i="57"/>
  <c r="Q76" i="57"/>
  <c r="P76" i="57"/>
  <c r="O76" i="57"/>
  <c r="N76" i="57"/>
  <c r="M76" i="57"/>
  <c r="L76" i="57"/>
  <c r="K76" i="57"/>
  <c r="J76" i="57"/>
  <c r="I76" i="57"/>
  <c r="H76" i="57"/>
  <c r="G76" i="57"/>
  <c r="F76" i="57"/>
  <c r="E76" i="57"/>
  <c r="D76" i="57"/>
  <c r="C76" i="57"/>
  <c r="Q75" i="57"/>
  <c r="P75" i="57"/>
  <c r="O75" i="57"/>
  <c r="N75" i="57"/>
  <c r="M75" i="57"/>
  <c r="L75" i="57"/>
  <c r="K75" i="57"/>
  <c r="J75" i="57"/>
  <c r="I75" i="57"/>
  <c r="H75" i="57"/>
  <c r="G75" i="57"/>
  <c r="F75" i="57"/>
  <c r="E75" i="57"/>
  <c r="D75" i="57"/>
  <c r="C75" i="57"/>
  <c r="Q74" i="57"/>
  <c r="P74" i="57"/>
  <c r="O74" i="57"/>
  <c r="N74" i="57"/>
  <c r="M74" i="57"/>
  <c r="L74" i="57"/>
  <c r="K74" i="57"/>
  <c r="J74" i="57"/>
  <c r="I74" i="57"/>
  <c r="H74" i="57"/>
  <c r="G74" i="57"/>
  <c r="F74" i="57"/>
  <c r="E74" i="57"/>
  <c r="D74" i="57"/>
  <c r="C74" i="57"/>
  <c r="Q73" i="57"/>
  <c r="P73" i="57"/>
  <c r="O73" i="57"/>
  <c r="N73" i="57"/>
  <c r="M73" i="57"/>
  <c r="L73" i="57"/>
  <c r="K73" i="57"/>
  <c r="J73" i="57"/>
  <c r="I73" i="57"/>
  <c r="H73" i="57"/>
  <c r="G73" i="57"/>
  <c r="F73" i="57"/>
  <c r="E73" i="57"/>
  <c r="D73" i="57"/>
  <c r="C73" i="57"/>
  <c r="Q72" i="57"/>
  <c r="P72" i="57"/>
  <c r="O72" i="57"/>
  <c r="N72" i="57"/>
  <c r="M72" i="57"/>
  <c r="L72" i="57"/>
  <c r="K72" i="57"/>
  <c r="J72" i="57"/>
  <c r="I72" i="57"/>
  <c r="H72" i="57"/>
  <c r="G72" i="57"/>
  <c r="F72" i="57"/>
  <c r="E72" i="57"/>
  <c r="D72" i="57"/>
  <c r="C72" i="57"/>
  <c r="Q71" i="57"/>
  <c r="P71" i="57"/>
  <c r="O71" i="57"/>
  <c r="N71" i="57"/>
  <c r="M71" i="57"/>
  <c r="L71" i="57"/>
  <c r="K71" i="57"/>
  <c r="J71" i="57"/>
  <c r="I71" i="57"/>
  <c r="H71" i="57"/>
  <c r="G71" i="57"/>
  <c r="F71" i="57"/>
  <c r="E71" i="57"/>
  <c r="D71" i="57"/>
  <c r="C71" i="57"/>
  <c r="Q70" i="57"/>
  <c r="P70" i="57"/>
  <c r="O70" i="57"/>
  <c r="N70" i="57"/>
  <c r="M70" i="57"/>
  <c r="L70" i="57"/>
  <c r="K70" i="57"/>
  <c r="J70" i="57"/>
  <c r="I70" i="57"/>
  <c r="H70" i="57"/>
  <c r="G70" i="57"/>
  <c r="F70" i="57"/>
  <c r="E70" i="57"/>
  <c r="D70" i="57"/>
  <c r="C70" i="57"/>
  <c r="Q69" i="57"/>
  <c r="P69" i="57"/>
  <c r="O69" i="57"/>
  <c r="N69" i="57"/>
  <c r="M69" i="57"/>
  <c r="L69" i="57"/>
  <c r="K69" i="57"/>
  <c r="J69" i="57"/>
  <c r="I69" i="57"/>
  <c r="H69" i="57"/>
  <c r="G69" i="57"/>
  <c r="F69" i="57"/>
  <c r="E69" i="57"/>
  <c r="D69" i="57"/>
  <c r="C69" i="57"/>
  <c r="Q68" i="57"/>
  <c r="P68" i="57"/>
  <c r="O68" i="57"/>
  <c r="N68" i="57"/>
  <c r="M68" i="57"/>
  <c r="L68" i="57"/>
  <c r="K68" i="57"/>
  <c r="J68" i="57"/>
  <c r="I68" i="57"/>
  <c r="H68" i="57"/>
  <c r="G68" i="57"/>
  <c r="F68" i="57"/>
  <c r="E68" i="57"/>
  <c r="D68" i="57"/>
  <c r="C68" i="57"/>
  <c r="Q67" i="57"/>
  <c r="P67" i="57"/>
  <c r="O67" i="57"/>
  <c r="N67" i="57"/>
  <c r="M67" i="57"/>
  <c r="L67" i="57"/>
  <c r="K67" i="57"/>
  <c r="J67" i="57"/>
  <c r="I67" i="57"/>
  <c r="H67" i="57"/>
  <c r="G67" i="57"/>
  <c r="F67" i="57"/>
  <c r="E67" i="57"/>
  <c r="D67" i="57"/>
  <c r="C67" i="57"/>
  <c r="Q66" i="57"/>
  <c r="P66" i="57"/>
  <c r="O66" i="57"/>
  <c r="N66" i="57"/>
  <c r="M66" i="57"/>
  <c r="L66" i="57"/>
  <c r="K66" i="57"/>
  <c r="J66" i="57"/>
  <c r="I66" i="57"/>
  <c r="H66" i="57"/>
  <c r="G66" i="57"/>
  <c r="F66" i="57"/>
  <c r="E66" i="57"/>
  <c r="D66" i="57"/>
  <c r="C66" i="57"/>
  <c r="Q65" i="57"/>
  <c r="P65" i="57"/>
  <c r="O65" i="57"/>
  <c r="N65" i="57"/>
  <c r="M65" i="57"/>
  <c r="L65" i="57"/>
  <c r="K65" i="57"/>
  <c r="J65" i="57"/>
  <c r="I65" i="57"/>
  <c r="H65" i="57"/>
  <c r="G65" i="57"/>
  <c r="F65" i="57"/>
  <c r="E65" i="57"/>
  <c r="D65" i="57"/>
  <c r="C65" i="57"/>
  <c r="Q64" i="57"/>
  <c r="P64" i="57"/>
  <c r="O64" i="57"/>
  <c r="N64" i="57"/>
  <c r="M64" i="57"/>
  <c r="L64" i="57"/>
  <c r="K64" i="57"/>
  <c r="J64" i="57"/>
  <c r="I64" i="57"/>
  <c r="H64" i="57"/>
  <c r="G64" i="57"/>
  <c r="F64" i="57"/>
  <c r="E64" i="57"/>
  <c r="D64" i="57"/>
  <c r="C64" i="57"/>
  <c r="Q63" i="57"/>
  <c r="P63" i="57"/>
  <c r="O63" i="57"/>
  <c r="N63" i="57"/>
  <c r="M63" i="57"/>
  <c r="L63" i="57"/>
  <c r="K63" i="57"/>
  <c r="J63" i="57"/>
  <c r="I63" i="57"/>
  <c r="H63" i="57"/>
  <c r="G63" i="57"/>
  <c r="F63" i="57"/>
  <c r="E63" i="57"/>
  <c r="D63" i="57"/>
  <c r="C63" i="57"/>
  <c r="Q62" i="57"/>
  <c r="P62" i="57"/>
  <c r="O62" i="57"/>
  <c r="N62" i="57"/>
  <c r="M62" i="57"/>
  <c r="L62" i="57"/>
  <c r="K62" i="57"/>
  <c r="J62" i="57"/>
  <c r="I62" i="57"/>
  <c r="H62" i="57"/>
  <c r="G62" i="57"/>
  <c r="F62" i="57"/>
  <c r="E62" i="57"/>
  <c r="D62" i="57"/>
  <c r="C62" i="57"/>
  <c r="Q61" i="57"/>
  <c r="P61" i="57"/>
  <c r="O61" i="57"/>
  <c r="N61" i="57"/>
  <c r="M61" i="57"/>
  <c r="L61" i="57"/>
  <c r="K61" i="57"/>
  <c r="J61" i="57"/>
  <c r="I61" i="57"/>
  <c r="H61" i="57"/>
  <c r="G61" i="57"/>
  <c r="F61" i="57"/>
  <c r="E61" i="57"/>
  <c r="D61" i="57"/>
  <c r="C61" i="57"/>
  <c r="Q60" i="57"/>
  <c r="P60" i="57"/>
  <c r="O60" i="57"/>
  <c r="N60" i="57"/>
  <c r="M60" i="57"/>
  <c r="L60" i="57"/>
  <c r="K60" i="57"/>
  <c r="J60" i="57"/>
  <c r="I60" i="57"/>
  <c r="H60" i="57"/>
  <c r="G60" i="57"/>
  <c r="F60" i="57"/>
  <c r="E60" i="57"/>
  <c r="D60" i="57"/>
  <c r="C60" i="57"/>
  <c r="Q59" i="57"/>
  <c r="P59" i="57"/>
  <c r="O59" i="57"/>
  <c r="N59" i="57"/>
  <c r="M59" i="57"/>
  <c r="L59" i="57"/>
  <c r="K59" i="57"/>
  <c r="J59" i="57"/>
  <c r="I59" i="57"/>
  <c r="H59" i="57"/>
  <c r="G59" i="57"/>
  <c r="F59" i="57"/>
  <c r="E59" i="57"/>
  <c r="D59" i="57"/>
  <c r="C59" i="57"/>
  <c r="Q58" i="57"/>
  <c r="P58" i="57"/>
  <c r="O58" i="57"/>
  <c r="N58" i="57"/>
  <c r="M58" i="57"/>
  <c r="L58" i="57"/>
  <c r="K58" i="57"/>
  <c r="J58" i="57"/>
  <c r="I58" i="57"/>
  <c r="H58" i="57"/>
  <c r="G58" i="57"/>
  <c r="F58" i="57"/>
  <c r="E58" i="57"/>
  <c r="D58" i="57"/>
  <c r="C58" i="57"/>
  <c r="Q57" i="57"/>
  <c r="P57" i="57"/>
  <c r="O57" i="57"/>
  <c r="N57" i="57"/>
  <c r="M57" i="57"/>
  <c r="L57" i="57"/>
  <c r="K57" i="57"/>
  <c r="J57" i="57"/>
  <c r="I57" i="57"/>
  <c r="H57" i="57"/>
  <c r="G57" i="57"/>
  <c r="F57" i="57"/>
  <c r="E57" i="57"/>
  <c r="D57" i="57"/>
  <c r="C57" i="57"/>
  <c r="Q56" i="57"/>
  <c r="P56" i="57"/>
  <c r="O56" i="57"/>
  <c r="N56" i="57"/>
  <c r="M56" i="57"/>
  <c r="L56" i="57"/>
  <c r="K56" i="57"/>
  <c r="J56" i="57"/>
  <c r="I56" i="57"/>
  <c r="H56" i="57"/>
  <c r="G56" i="57"/>
  <c r="F56" i="57"/>
  <c r="E56" i="57"/>
  <c r="D56" i="57"/>
  <c r="C56" i="57"/>
  <c r="Q55" i="57"/>
  <c r="P55" i="57"/>
  <c r="O55" i="57"/>
  <c r="N55" i="57"/>
  <c r="M55" i="57"/>
  <c r="L55" i="57"/>
  <c r="K55" i="57"/>
  <c r="J55" i="57"/>
  <c r="I55" i="57"/>
  <c r="H55" i="57"/>
  <c r="G55" i="57"/>
  <c r="F55" i="57"/>
  <c r="E55" i="57"/>
  <c r="D55" i="57"/>
  <c r="C55" i="57"/>
  <c r="H95" i="54" l="1"/>
  <c r="G95" i="54" s="1"/>
  <c r="H94" i="54"/>
  <c r="E94" i="54" s="1"/>
  <c r="G94" i="54"/>
  <c r="F94" i="54"/>
  <c r="H93" i="54"/>
  <c r="C93" i="54" s="1"/>
  <c r="E93" i="54"/>
  <c r="D93" i="54"/>
  <c r="H92" i="54"/>
  <c r="G92" i="54" s="1"/>
  <c r="F92" i="54"/>
  <c r="D92" i="54"/>
  <c r="C92" i="54"/>
  <c r="H91" i="54"/>
  <c r="G91" i="54" s="1"/>
  <c r="H90" i="54"/>
  <c r="F90" i="54" s="1"/>
  <c r="G90" i="54"/>
  <c r="H89" i="54"/>
  <c r="C89" i="54" s="1"/>
  <c r="F89" i="54"/>
  <c r="E89" i="54"/>
  <c r="D89" i="54"/>
  <c r="H88" i="54"/>
  <c r="G88" i="54" s="1"/>
  <c r="F88" i="54"/>
  <c r="D88" i="54"/>
  <c r="C88" i="54"/>
  <c r="H87" i="54"/>
  <c r="G87" i="54" s="1"/>
  <c r="H86" i="54"/>
  <c r="E86" i="54" s="1"/>
  <c r="G86" i="54"/>
  <c r="F86" i="54"/>
  <c r="H85" i="54"/>
  <c r="C85" i="54" s="1"/>
  <c r="F85" i="54"/>
  <c r="E85" i="54"/>
  <c r="D85" i="54"/>
  <c r="H84" i="54"/>
  <c r="G84" i="54" s="1"/>
  <c r="F84" i="54"/>
  <c r="D84" i="54"/>
  <c r="C84" i="54"/>
  <c r="H83" i="54"/>
  <c r="G83" i="54" s="1"/>
  <c r="H82" i="54"/>
  <c r="E82" i="54" s="1"/>
  <c r="G82" i="54"/>
  <c r="F82" i="54"/>
  <c r="H81" i="54"/>
  <c r="C81" i="54" s="1"/>
  <c r="F81" i="54"/>
  <c r="E81" i="54"/>
  <c r="D81" i="54"/>
  <c r="H80" i="54"/>
  <c r="G80" i="54"/>
  <c r="F80" i="54"/>
  <c r="E80" i="54"/>
  <c r="D80" i="54"/>
  <c r="C80" i="54"/>
  <c r="H79" i="54"/>
  <c r="G79" i="54" s="1"/>
  <c r="H78" i="54"/>
  <c r="E78" i="54" s="1"/>
  <c r="G78" i="54"/>
  <c r="F78" i="54"/>
  <c r="H77" i="54"/>
  <c r="C77" i="54" s="1"/>
  <c r="F77" i="54"/>
  <c r="E77" i="54"/>
  <c r="D77" i="54"/>
  <c r="H76" i="54"/>
  <c r="G76" i="54"/>
  <c r="F76" i="54"/>
  <c r="E76" i="54"/>
  <c r="D76" i="54"/>
  <c r="C76" i="54"/>
  <c r="H75" i="54"/>
  <c r="G75" i="54" s="1"/>
  <c r="H74" i="54"/>
  <c r="E74" i="54" s="1"/>
  <c r="G74" i="54"/>
  <c r="F74" i="54"/>
  <c r="H73" i="54"/>
  <c r="C73" i="54" s="1"/>
  <c r="F73" i="54"/>
  <c r="E73" i="54"/>
  <c r="D73" i="54"/>
  <c r="H72" i="54"/>
  <c r="G72" i="54"/>
  <c r="F72" i="54"/>
  <c r="E72" i="54"/>
  <c r="D72" i="54"/>
  <c r="C72" i="54"/>
  <c r="H71" i="54"/>
  <c r="G71" i="54" s="1"/>
  <c r="H70" i="54"/>
  <c r="E70" i="54" s="1"/>
  <c r="G70" i="54"/>
  <c r="F70" i="54"/>
  <c r="H69" i="54"/>
  <c r="C69" i="54" s="1"/>
  <c r="F69" i="54"/>
  <c r="E69" i="54"/>
  <c r="D69" i="54"/>
  <c r="H68" i="54"/>
  <c r="G68" i="54"/>
  <c r="F68" i="54"/>
  <c r="E68" i="54"/>
  <c r="D68" i="54"/>
  <c r="C68" i="54"/>
  <c r="H67" i="54"/>
  <c r="G67" i="54" s="1"/>
  <c r="H66" i="54"/>
  <c r="E66" i="54" s="1"/>
  <c r="G66" i="54"/>
  <c r="F66" i="54"/>
  <c r="H65" i="54"/>
  <c r="C65" i="54" s="1"/>
  <c r="F65" i="54"/>
  <c r="E65" i="54"/>
  <c r="D65" i="54"/>
  <c r="H64" i="54"/>
  <c r="G64" i="54"/>
  <c r="F64" i="54"/>
  <c r="E64" i="54"/>
  <c r="D64" i="54"/>
  <c r="C64" i="54"/>
  <c r="H63" i="54"/>
  <c r="G63" i="54" s="1"/>
  <c r="H62" i="54"/>
  <c r="E62" i="54" s="1"/>
  <c r="G62" i="54"/>
  <c r="F62" i="54"/>
  <c r="H61" i="54"/>
  <c r="C61" i="54" s="1"/>
  <c r="F61" i="54"/>
  <c r="E61" i="54"/>
  <c r="D61" i="54"/>
  <c r="H60" i="54"/>
  <c r="G60" i="54"/>
  <c r="F60" i="54"/>
  <c r="E60" i="54"/>
  <c r="D60" i="54"/>
  <c r="C60" i="54"/>
  <c r="H59" i="54"/>
  <c r="G59" i="54" s="1"/>
  <c r="H58" i="54"/>
  <c r="E58" i="54" s="1"/>
  <c r="G58" i="54"/>
  <c r="F58" i="54"/>
  <c r="H57" i="54"/>
  <c r="C57" i="54" s="1"/>
  <c r="F57" i="54"/>
  <c r="E57" i="54"/>
  <c r="D57" i="54"/>
  <c r="H56" i="54"/>
  <c r="G56" i="54"/>
  <c r="F56" i="54"/>
  <c r="E56" i="54"/>
  <c r="D56" i="54"/>
  <c r="C56" i="54"/>
  <c r="H55" i="54"/>
  <c r="G55" i="54" s="1"/>
  <c r="H95" i="50"/>
  <c r="F95" i="50" s="1"/>
  <c r="G95" i="50"/>
  <c r="C95" i="50"/>
  <c r="H94" i="50"/>
  <c r="D94" i="50" s="1"/>
  <c r="G94" i="50"/>
  <c r="F94" i="50"/>
  <c r="E94" i="50"/>
  <c r="H93" i="50"/>
  <c r="F93" i="50" s="1"/>
  <c r="G93" i="50"/>
  <c r="E93" i="50"/>
  <c r="D93" i="50"/>
  <c r="C93" i="50"/>
  <c r="H92" i="50"/>
  <c r="G92" i="50" s="1"/>
  <c r="F92" i="50"/>
  <c r="E92" i="50"/>
  <c r="D92" i="50"/>
  <c r="C92" i="50"/>
  <c r="H91" i="50"/>
  <c r="F91" i="50" s="1"/>
  <c r="G91" i="50"/>
  <c r="C91" i="50"/>
  <c r="H90" i="50"/>
  <c r="D90" i="50" s="1"/>
  <c r="G90" i="50"/>
  <c r="F90" i="50"/>
  <c r="E90" i="50"/>
  <c r="H89" i="50"/>
  <c r="F89" i="50" s="1"/>
  <c r="G89" i="50"/>
  <c r="E89" i="50"/>
  <c r="D89" i="50"/>
  <c r="C89" i="50"/>
  <c r="H88" i="50"/>
  <c r="G88" i="50" s="1"/>
  <c r="F88" i="50"/>
  <c r="E88" i="50"/>
  <c r="D88" i="50"/>
  <c r="C88" i="50"/>
  <c r="H87" i="50"/>
  <c r="F87" i="50" s="1"/>
  <c r="G87" i="50"/>
  <c r="C87" i="50"/>
  <c r="H86" i="50"/>
  <c r="D86" i="50" s="1"/>
  <c r="G86" i="50"/>
  <c r="F86" i="50"/>
  <c r="E86" i="50"/>
  <c r="H85" i="50"/>
  <c r="F85" i="50" s="1"/>
  <c r="G85" i="50"/>
  <c r="E85" i="50"/>
  <c r="D85" i="50"/>
  <c r="C85" i="50"/>
  <c r="H84" i="50"/>
  <c r="G84" i="50" s="1"/>
  <c r="F84" i="50"/>
  <c r="E84" i="50"/>
  <c r="D84" i="50"/>
  <c r="C84" i="50"/>
  <c r="H83" i="50"/>
  <c r="F83" i="50" s="1"/>
  <c r="G83" i="50"/>
  <c r="D83" i="50"/>
  <c r="C83" i="50"/>
  <c r="H82" i="50"/>
  <c r="D82" i="50" s="1"/>
  <c r="G82" i="50"/>
  <c r="F82" i="50"/>
  <c r="E82" i="50"/>
  <c r="H81" i="50"/>
  <c r="D81" i="50" s="1"/>
  <c r="G81" i="50"/>
  <c r="E81" i="50"/>
  <c r="C81" i="50"/>
  <c r="H80" i="50"/>
  <c r="G80" i="50" s="1"/>
  <c r="F80" i="50"/>
  <c r="E80" i="50"/>
  <c r="D80" i="50"/>
  <c r="C80" i="50"/>
  <c r="H79" i="50"/>
  <c r="F79" i="50" s="1"/>
  <c r="G79" i="50"/>
  <c r="C79" i="50"/>
  <c r="H78" i="50"/>
  <c r="D78" i="50" s="1"/>
  <c r="G78" i="50"/>
  <c r="F78" i="50"/>
  <c r="E78" i="50"/>
  <c r="H77" i="50"/>
  <c r="F77" i="50" s="1"/>
  <c r="G77" i="50"/>
  <c r="E77" i="50"/>
  <c r="D77" i="50"/>
  <c r="C77" i="50"/>
  <c r="H76" i="50"/>
  <c r="G76" i="50" s="1"/>
  <c r="F76" i="50"/>
  <c r="E76" i="50"/>
  <c r="D76" i="50"/>
  <c r="C76" i="50"/>
  <c r="H75" i="50"/>
  <c r="F75" i="50" s="1"/>
  <c r="G75" i="50"/>
  <c r="C75" i="50"/>
  <c r="H74" i="50"/>
  <c r="D74" i="50" s="1"/>
  <c r="G74" i="50"/>
  <c r="F74" i="50"/>
  <c r="E74" i="50"/>
  <c r="H73" i="50"/>
  <c r="F73" i="50" s="1"/>
  <c r="G73" i="50"/>
  <c r="E73" i="50"/>
  <c r="D73" i="50"/>
  <c r="C73" i="50"/>
  <c r="H72" i="50"/>
  <c r="G72" i="50" s="1"/>
  <c r="F72" i="50"/>
  <c r="E72" i="50"/>
  <c r="D72" i="50"/>
  <c r="C72" i="50"/>
  <c r="H71" i="50"/>
  <c r="F71" i="50" s="1"/>
  <c r="G71" i="50"/>
  <c r="C71" i="50"/>
  <c r="H70" i="50"/>
  <c r="D70" i="50" s="1"/>
  <c r="G70" i="50"/>
  <c r="F70" i="50"/>
  <c r="E70" i="50"/>
  <c r="H69" i="50"/>
  <c r="F69" i="50" s="1"/>
  <c r="G69" i="50"/>
  <c r="E69" i="50"/>
  <c r="D69" i="50"/>
  <c r="C69" i="50"/>
  <c r="H68" i="50"/>
  <c r="G68" i="50"/>
  <c r="F68" i="50"/>
  <c r="E68" i="50"/>
  <c r="D68" i="50"/>
  <c r="C68" i="50"/>
  <c r="H67" i="50"/>
  <c r="F67" i="50" s="1"/>
  <c r="G67" i="50"/>
  <c r="C67" i="50"/>
  <c r="H66" i="50"/>
  <c r="D66" i="50" s="1"/>
  <c r="G66" i="50"/>
  <c r="F66" i="50"/>
  <c r="E66" i="50"/>
  <c r="H65" i="50"/>
  <c r="F65" i="50" s="1"/>
  <c r="G65" i="50"/>
  <c r="E65" i="50"/>
  <c r="D65" i="50"/>
  <c r="C65" i="50"/>
  <c r="H64" i="50"/>
  <c r="G64" i="50"/>
  <c r="F64" i="50"/>
  <c r="E64" i="50"/>
  <c r="D64" i="50"/>
  <c r="C64" i="50"/>
  <c r="H63" i="50"/>
  <c r="F63" i="50" s="1"/>
  <c r="G63" i="50"/>
  <c r="C63" i="50"/>
  <c r="H62" i="50"/>
  <c r="D62" i="50" s="1"/>
  <c r="G62" i="50"/>
  <c r="F62" i="50"/>
  <c r="E62" i="50"/>
  <c r="H61" i="50"/>
  <c r="F61" i="50" s="1"/>
  <c r="G61" i="50"/>
  <c r="E61" i="50"/>
  <c r="D61" i="50"/>
  <c r="C61" i="50"/>
  <c r="H60" i="50"/>
  <c r="G60" i="50"/>
  <c r="F60" i="50"/>
  <c r="E60" i="50"/>
  <c r="D60" i="50"/>
  <c r="C60" i="50"/>
  <c r="H59" i="50"/>
  <c r="F59" i="50" s="1"/>
  <c r="G59" i="50"/>
  <c r="C59" i="50"/>
  <c r="H58" i="50"/>
  <c r="D58" i="50" s="1"/>
  <c r="G58" i="50"/>
  <c r="F58" i="50"/>
  <c r="E58" i="50"/>
  <c r="H57" i="50"/>
  <c r="F57" i="50" s="1"/>
  <c r="G57" i="50"/>
  <c r="E57" i="50"/>
  <c r="D57" i="50"/>
  <c r="C57" i="50"/>
  <c r="H56" i="50"/>
  <c r="G56" i="50"/>
  <c r="F56" i="50"/>
  <c r="E56" i="50"/>
  <c r="D56" i="50"/>
  <c r="C56" i="50"/>
  <c r="H55" i="50"/>
  <c r="F55" i="50" s="1"/>
  <c r="G55" i="50"/>
  <c r="C55" i="50"/>
  <c r="Q95" i="53"/>
  <c r="P95" i="53"/>
  <c r="O95" i="53"/>
  <c r="N95" i="53"/>
  <c r="M95" i="53"/>
  <c r="L95" i="53"/>
  <c r="K95" i="53"/>
  <c r="J95" i="53"/>
  <c r="I95" i="53"/>
  <c r="H95" i="53"/>
  <c r="G95" i="53"/>
  <c r="F95" i="53"/>
  <c r="E95" i="53"/>
  <c r="D95" i="53"/>
  <c r="C95" i="53"/>
  <c r="Q94" i="53"/>
  <c r="P94" i="53"/>
  <c r="O94" i="53"/>
  <c r="N94" i="53"/>
  <c r="M94" i="53"/>
  <c r="L94" i="53"/>
  <c r="K94" i="53"/>
  <c r="J94" i="53"/>
  <c r="I94" i="53"/>
  <c r="H94" i="53"/>
  <c r="G94" i="53"/>
  <c r="F94" i="53"/>
  <c r="E94" i="53"/>
  <c r="D94" i="53"/>
  <c r="C94" i="53"/>
  <c r="Q93" i="53"/>
  <c r="P93" i="53"/>
  <c r="O93" i="53"/>
  <c r="N93" i="53"/>
  <c r="M93" i="53"/>
  <c r="L93" i="53"/>
  <c r="K93" i="53"/>
  <c r="J93" i="53"/>
  <c r="I93" i="53"/>
  <c r="H93" i="53"/>
  <c r="G93" i="53"/>
  <c r="F93" i="53"/>
  <c r="E93" i="53"/>
  <c r="D93" i="53"/>
  <c r="C93" i="53"/>
  <c r="Q92" i="53"/>
  <c r="P92" i="53"/>
  <c r="O92" i="53"/>
  <c r="N92" i="53"/>
  <c r="M92" i="53"/>
  <c r="L92" i="53"/>
  <c r="K92" i="53"/>
  <c r="J92" i="53"/>
  <c r="I92" i="53"/>
  <c r="H92" i="53"/>
  <c r="G92" i="53"/>
  <c r="F92" i="53"/>
  <c r="E92" i="53"/>
  <c r="D92" i="53"/>
  <c r="C92" i="53"/>
  <c r="Q91" i="53"/>
  <c r="P91" i="53"/>
  <c r="O91" i="53"/>
  <c r="N91" i="53"/>
  <c r="M91" i="53"/>
  <c r="L91" i="53"/>
  <c r="K91" i="53"/>
  <c r="J91" i="53"/>
  <c r="I91" i="53"/>
  <c r="H91" i="53"/>
  <c r="G91" i="53"/>
  <c r="F91" i="53"/>
  <c r="E91" i="53"/>
  <c r="D91" i="53"/>
  <c r="C91" i="53"/>
  <c r="Q90" i="53"/>
  <c r="P90" i="53"/>
  <c r="O90" i="53"/>
  <c r="N90" i="53"/>
  <c r="M90" i="53"/>
  <c r="L90" i="53"/>
  <c r="K90" i="53"/>
  <c r="J90" i="53"/>
  <c r="I90" i="53"/>
  <c r="H90" i="53"/>
  <c r="G90" i="53"/>
  <c r="F90" i="53"/>
  <c r="E90" i="53"/>
  <c r="D90" i="53"/>
  <c r="C90" i="53"/>
  <c r="Q89" i="53"/>
  <c r="P89" i="53"/>
  <c r="O89" i="53"/>
  <c r="N89" i="53"/>
  <c r="M89" i="53"/>
  <c r="L89" i="53"/>
  <c r="K89" i="53"/>
  <c r="J89" i="53"/>
  <c r="I89" i="53"/>
  <c r="H89" i="53"/>
  <c r="G89" i="53"/>
  <c r="F89" i="53"/>
  <c r="E89" i="53"/>
  <c r="D89" i="53"/>
  <c r="C89" i="53"/>
  <c r="Q88" i="53"/>
  <c r="P88" i="53"/>
  <c r="O88" i="53"/>
  <c r="N88" i="53"/>
  <c r="M88" i="53"/>
  <c r="L88" i="53"/>
  <c r="K88" i="53"/>
  <c r="J88" i="53"/>
  <c r="I88" i="53"/>
  <c r="H88" i="53"/>
  <c r="G88" i="53"/>
  <c r="F88" i="53"/>
  <c r="E88" i="53"/>
  <c r="D88" i="53"/>
  <c r="C88" i="53"/>
  <c r="Q87" i="53"/>
  <c r="P87" i="53"/>
  <c r="O87" i="53"/>
  <c r="N87" i="53"/>
  <c r="M87" i="53"/>
  <c r="L87" i="53"/>
  <c r="K87" i="53"/>
  <c r="J87" i="53"/>
  <c r="I87" i="53"/>
  <c r="H87" i="53"/>
  <c r="G87" i="53"/>
  <c r="F87" i="53"/>
  <c r="E87" i="53"/>
  <c r="D87" i="53"/>
  <c r="C87" i="53"/>
  <c r="Q86" i="53"/>
  <c r="P86" i="53"/>
  <c r="O86" i="53"/>
  <c r="N86" i="53"/>
  <c r="M86" i="53"/>
  <c r="L86" i="53"/>
  <c r="K86" i="53"/>
  <c r="J86" i="53"/>
  <c r="I86" i="53"/>
  <c r="H86" i="53"/>
  <c r="G86" i="53"/>
  <c r="F86" i="53"/>
  <c r="E86" i="53"/>
  <c r="D86" i="53"/>
  <c r="C86" i="53"/>
  <c r="Q85" i="53"/>
  <c r="P85" i="53"/>
  <c r="O85" i="53"/>
  <c r="N85" i="53"/>
  <c r="M85" i="53"/>
  <c r="L85" i="53"/>
  <c r="K85" i="53"/>
  <c r="J85" i="53"/>
  <c r="I85" i="53"/>
  <c r="H85" i="53"/>
  <c r="G85" i="53"/>
  <c r="F85" i="53"/>
  <c r="E85" i="53"/>
  <c r="D85" i="53"/>
  <c r="C85" i="53"/>
  <c r="Q84" i="53"/>
  <c r="P84" i="53"/>
  <c r="O84" i="53"/>
  <c r="N84" i="53"/>
  <c r="M84" i="53"/>
  <c r="L84" i="53"/>
  <c r="K84" i="53"/>
  <c r="J84" i="53"/>
  <c r="I84" i="53"/>
  <c r="H84" i="53"/>
  <c r="G84" i="53"/>
  <c r="F84" i="53"/>
  <c r="E84" i="53"/>
  <c r="D84" i="53"/>
  <c r="C84" i="53"/>
  <c r="Q83" i="53"/>
  <c r="P83" i="53"/>
  <c r="O83" i="53"/>
  <c r="N83" i="53"/>
  <c r="M83" i="53"/>
  <c r="L83" i="53"/>
  <c r="K83" i="53"/>
  <c r="J83" i="53"/>
  <c r="I83" i="53"/>
  <c r="H83" i="53"/>
  <c r="G83" i="53"/>
  <c r="F83" i="53"/>
  <c r="E83" i="53"/>
  <c r="D83" i="53"/>
  <c r="C83" i="53"/>
  <c r="Q82" i="53"/>
  <c r="P82" i="53"/>
  <c r="O82" i="53"/>
  <c r="N82" i="53"/>
  <c r="M82" i="53"/>
  <c r="L82" i="53"/>
  <c r="K82" i="53"/>
  <c r="J82" i="53"/>
  <c r="I82" i="53"/>
  <c r="H82" i="53"/>
  <c r="G82" i="53"/>
  <c r="F82" i="53"/>
  <c r="E82" i="53"/>
  <c r="D82" i="53"/>
  <c r="C82" i="53"/>
  <c r="Q81" i="53"/>
  <c r="P81" i="53"/>
  <c r="O81" i="53"/>
  <c r="N81" i="53"/>
  <c r="M81" i="53"/>
  <c r="L81" i="53"/>
  <c r="K81" i="53"/>
  <c r="J81" i="53"/>
  <c r="I81" i="53"/>
  <c r="H81" i="53"/>
  <c r="G81" i="53"/>
  <c r="F81" i="53"/>
  <c r="E81" i="53"/>
  <c r="D81" i="53"/>
  <c r="C81" i="53"/>
  <c r="Q80" i="53"/>
  <c r="P80" i="53"/>
  <c r="O80" i="53"/>
  <c r="N80" i="53"/>
  <c r="M80" i="53"/>
  <c r="L80" i="53"/>
  <c r="K80" i="53"/>
  <c r="J80" i="53"/>
  <c r="I80" i="53"/>
  <c r="H80" i="53"/>
  <c r="G80" i="53"/>
  <c r="F80" i="53"/>
  <c r="E80" i="53"/>
  <c r="D80" i="53"/>
  <c r="C80" i="53"/>
  <c r="Q79" i="53"/>
  <c r="P79" i="53"/>
  <c r="O79" i="53"/>
  <c r="N79" i="53"/>
  <c r="M79" i="53"/>
  <c r="L79" i="53"/>
  <c r="K79" i="53"/>
  <c r="J79" i="53"/>
  <c r="I79" i="53"/>
  <c r="H79" i="53"/>
  <c r="G79" i="53"/>
  <c r="F79" i="53"/>
  <c r="E79" i="53"/>
  <c r="D79" i="53"/>
  <c r="C79" i="53"/>
  <c r="Q78" i="53"/>
  <c r="P78" i="53"/>
  <c r="O78" i="53"/>
  <c r="N78" i="53"/>
  <c r="M78" i="53"/>
  <c r="L78" i="53"/>
  <c r="K78" i="53"/>
  <c r="J78" i="53"/>
  <c r="I78" i="53"/>
  <c r="H78" i="53"/>
  <c r="G78" i="53"/>
  <c r="F78" i="53"/>
  <c r="E78" i="53"/>
  <c r="D78" i="53"/>
  <c r="C78" i="53"/>
  <c r="Q77" i="53"/>
  <c r="P77" i="53"/>
  <c r="O77" i="53"/>
  <c r="N77" i="53"/>
  <c r="M77" i="53"/>
  <c r="L77" i="53"/>
  <c r="K77" i="53"/>
  <c r="J77" i="53"/>
  <c r="I77" i="53"/>
  <c r="H77" i="53"/>
  <c r="G77" i="53"/>
  <c r="F77" i="53"/>
  <c r="E77" i="53"/>
  <c r="D77" i="53"/>
  <c r="C77" i="53"/>
  <c r="Q76" i="53"/>
  <c r="P76" i="53"/>
  <c r="O76" i="53"/>
  <c r="N76" i="53"/>
  <c r="M76" i="53"/>
  <c r="L76" i="53"/>
  <c r="K76" i="53"/>
  <c r="J76" i="53"/>
  <c r="I76" i="53"/>
  <c r="H76" i="53"/>
  <c r="G76" i="53"/>
  <c r="F76" i="53"/>
  <c r="E76" i="53"/>
  <c r="D76" i="53"/>
  <c r="C76" i="53"/>
  <c r="Q75" i="53"/>
  <c r="P75" i="53"/>
  <c r="O75" i="53"/>
  <c r="N75" i="53"/>
  <c r="M75" i="53"/>
  <c r="L75" i="53"/>
  <c r="K75" i="53"/>
  <c r="J75" i="53"/>
  <c r="I75" i="53"/>
  <c r="H75" i="53"/>
  <c r="G75" i="53"/>
  <c r="F75" i="53"/>
  <c r="E75" i="53"/>
  <c r="D75" i="53"/>
  <c r="C75" i="53"/>
  <c r="Q74" i="53"/>
  <c r="P74" i="53"/>
  <c r="O74" i="53"/>
  <c r="N74" i="53"/>
  <c r="M74" i="53"/>
  <c r="L74" i="53"/>
  <c r="K74" i="53"/>
  <c r="J74" i="53"/>
  <c r="I74" i="53"/>
  <c r="H74" i="53"/>
  <c r="G74" i="53"/>
  <c r="F74" i="53"/>
  <c r="E74" i="53"/>
  <c r="D74" i="53"/>
  <c r="C74" i="53"/>
  <c r="Q73" i="53"/>
  <c r="P73" i="53"/>
  <c r="O73" i="53"/>
  <c r="N73" i="53"/>
  <c r="M73" i="53"/>
  <c r="L73" i="53"/>
  <c r="K73" i="53"/>
  <c r="J73" i="53"/>
  <c r="I73" i="53"/>
  <c r="H73" i="53"/>
  <c r="G73" i="53"/>
  <c r="F73" i="53"/>
  <c r="E73" i="53"/>
  <c r="D73" i="53"/>
  <c r="C73" i="53"/>
  <c r="Q72" i="53"/>
  <c r="P72" i="53"/>
  <c r="O72" i="53"/>
  <c r="N72" i="53"/>
  <c r="M72" i="53"/>
  <c r="L72" i="53"/>
  <c r="K72" i="53"/>
  <c r="J72" i="53"/>
  <c r="I72" i="53"/>
  <c r="H72" i="53"/>
  <c r="G72" i="53"/>
  <c r="F72" i="53"/>
  <c r="E72" i="53"/>
  <c r="D72" i="53"/>
  <c r="C72" i="53"/>
  <c r="Q71" i="53"/>
  <c r="P71" i="53"/>
  <c r="O71" i="53"/>
  <c r="N71" i="53"/>
  <c r="M71" i="53"/>
  <c r="L71" i="53"/>
  <c r="K71" i="53"/>
  <c r="J71" i="53"/>
  <c r="I71" i="53"/>
  <c r="H71" i="53"/>
  <c r="G71" i="53"/>
  <c r="F71" i="53"/>
  <c r="E71" i="53"/>
  <c r="D71" i="53"/>
  <c r="C71" i="53"/>
  <c r="Q70" i="53"/>
  <c r="P70" i="53"/>
  <c r="O70" i="53"/>
  <c r="N70" i="53"/>
  <c r="M70" i="53"/>
  <c r="L70" i="53"/>
  <c r="K70" i="53"/>
  <c r="J70" i="53"/>
  <c r="I70" i="53"/>
  <c r="H70" i="53"/>
  <c r="G70" i="53"/>
  <c r="F70" i="53"/>
  <c r="E70" i="53"/>
  <c r="D70" i="53"/>
  <c r="C70" i="53"/>
  <c r="Q69" i="53"/>
  <c r="P69" i="53"/>
  <c r="O69" i="53"/>
  <c r="N69" i="53"/>
  <c r="M69" i="53"/>
  <c r="L69" i="53"/>
  <c r="K69" i="53"/>
  <c r="J69" i="53"/>
  <c r="I69" i="53"/>
  <c r="H69" i="53"/>
  <c r="G69" i="53"/>
  <c r="F69" i="53"/>
  <c r="E69" i="53"/>
  <c r="D69" i="53"/>
  <c r="C69" i="53"/>
  <c r="Q68" i="53"/>
  <c r="P68" i="53"/>
  <c r="O68" i="53"/>
  <c r="N68" i="53"/>
  <c r="M68" i="53"/>
  <c r="L68" i="53"/>
  <c r="K68" i="53"/>
  <c r="J68" i="53"/>
  <c r="I68" i="53"/>
  <c r="H68" i="53"/>
  <c r="G68" i="53"/>
  <c r="F68" i="53"/>
  <c r="E68" i="53"/>
  <c r="D68" i="53"/>
  <c r="C68" i="53"/>
  <c r="Q67" i="53"/>
  <c r="P67" i="53"/>
  <c r="O67" i="53"/>
  <c r="N67" i="53"/>
  <c r="M67" i="53"/>
  <c r="L67" i="53"/>
  <c r="K67" i="53"/>
  <c r="J67" i="53"/>
  <c r="I67" i="53"/>
  <c r="H67" i="53"/>
  <c r="G67" i="53"/>
  <c r="F67" i="53"/>
  <c r="E67" i="53"/>
  <c r="D67" i="53"/>
  <c r="C67" i="53"/>
  <c r="Q66" i="53"/>
  <c r="P66" i="53"/>
  <c r="O66" i="53"/>
  <c r="N66" i="53"/>
  <c r="M66" i="53"/>
  <c r="L66" i="53"/>
  <c r="K66" i="53"/>
  <c r="J66" i="53"/>
  <c r="I66" i="53"/>
  <c r="H66" i="53"/>
  <c r="G66" i="53"/>
  <c r="F66" i="53"/>
  <c r="E66" i="53"/>
  <c r="D66" i="53"/>
  <c r="C66" i="53"/>
  <c r="Q65" i="53"/>
  <c r="P65" i="53"/>
  <c r="O65" i="53"/>
  <c r="N65" i="53"/>
  <c r="M65" i="53"/>
  <c r="L65" i="53"/>
  <c r="K65" i="53"/>
  <c r="J65" i="53"/>
  <c r="I65" i="53"/>
  <c r="H65" i="53"/>
  <c r="G65" i="53"/>
  <c r="F65" i="53"/>
  <c r="E65" i="53"/>
  <c r="D65" i="53"/>
  <c r="C65" i="53"/>
  <c r="Q64" i="53"/>
  <c r="P64" i="53"/>
  <c r="O64" i="53"/>
  <c r="N64" i="53"/>
  <c r="M64" i="53"/>
  <c r="L64" i="53"/>
  <c r="K64" i="53"/>
  <c r="J64" i="53"/>
  <c r="I64" i="53"/>
  <c r="H64" i="53"/>
  <c r="G64" i="53"/>
  <c r="F64" i="53"/>
  <c r="E64" i="53"/>
  <c r="D64" i="53"/>
  <c r="C64" i="53"/>
  <c r="Q63" i="53"/>
  <c r="P63" i="53"/>
  <c r="O63" i="53"/>
  <c r="N63" i="53"/>
  <c r="M63" i="53"/>
  <c r="L63" i="53"/>
  <c r="K63" i="53"/>
  <c r="J63" i="53"/>
  <c r="I63" i="53"/>
  <c r="H63" i="53"/>
  <c r="G63" i="53"/>
  <c r="F63" i="53"/>
  <c r="E63" i="53"/>
  <c r="D63" i="53"/>
  <c r="C63" i="53"/>
  <c r="Q62" i="53"/>
  <c r="P62" i="53"/>
  <c r="O62" i="53"/>
  <c r="N62" i="53"/>
  <c r="M62" i="53"/>
  <c r="L62" i="53"/>
  <c r="K62" i="53"/>
  <c r="J62" i="53"/>
  <c r="I62" i="53"/>
  <c r="H62" i="53"/>
  <c r="G62" i="53"/>
  <c r="F62" i="53"/>
  <c r="E62" i="53"/>
  <c r="D62" i="53"/>
  <c r="C62" i="53"/>
  <c r="Q61" i="53"/>
  <c r="P61" i="53"/>
  <c r="O61" i="53"/>
  <c r="N61" i="53"/>
  <c r="M61" i="53"/>
  <c r="L61" i="53"/>
  <c r="K61" i="53"/>
  <c r="J61" i="53"/>
  <c r="I61" i="53"/>
  <c r="H61" i="53"/>
  <c r="G61" i="53"/>
  <c r="F61" i="53"/>
  <c r="E61" i="53"/>
  <c r="D61" i="53"/>
  <c r="C61" i="53"/>
  <c r="Q60" i="53"/>
  <c r="P60" i="53"/>
  <c r="O60" i="53"/>
  <c r="N60" i="53"/>
  <c r="M60" i="53"/>
  <c r="L60" i="53"/>
  <c r="K60" i="53"/>
  <c r="J60" i="53"/>
  <c r="I60" i="53"/>
  <c r="H60" i="53"/>
  <c r="G60" i="53"/>
  <c r="F60" i="53"/>
  <c r="E60" i="53"/>
  <c r="D60" i="53"/>
  <c r="C60" i="53"/>
  <c r="Q59" i="53"/>
  <c r="P59" i="53"/>
  <c r="O59" i="53"/>
  <c r="N59" i="53"/>
  <c r="M59" i="53"/>
  <c r="L59" i="53"/>
  <c r="K59" i="53"/>
  <c r="J59" i="53"/>
  <c r="I59" i="53"/>
  <c r="H59" i="53"/>
  <c r="G59" i="53"/>
  <c r="F59" i="53"/>
  <c r="E59" i="53"/>
  <c r="D59" i="53"/>
  <c r="C59" i="53"/>
  <c r="Q58" i="53"/>
  <c r="P58" i="53"/>
  <c r="O58" i="53"/>
  <c r="N58" i="53"/>
  <c r="M58" i="53"/>
  <c r="L58" i="53"/>
  <c r="K58" i="53"/>
  <c r="J58" i="53"/>
  <c r="I58" i="53"/>
  <c r="H58" i="53"/>
  <c r="G58" i="53"/>
  <c r="F58" i="53"/>
  <c r="E58" i="53"/>
  <c r="D58" i="53"/>
  <c r="C58" i="53"/>
  <c r="Q57" i="53"/>
  <c r="P57" i="53"/>
  <c r="O57" i="53"/>
  <c r="N57" i="53"/>
  <c r="M57" i="53"/>
  <c r="L57" i="53"/>
  <c r="K57" i="53"/>
  <c r="J57" i="53"/>
  <c r="I57" i="53"/>
  <c r="H57" i="53"/>
  <c r="G57" i="53"/>
  <c r="F57" i="53"/>
  <c r="E57" i="53"/>
  <c r="D57" i="53"/>
  <c r="C57" i="53"/>
  <c r="Q56" i="53"/>
  <c r="P56" i="53"/>
  <c r="O56" i="53"/>
  <c r="N56" i="53"/>
  <c r="M56" i="53"/>
  <c r="L56" i="53"/>
  <c r="K56" i="53"/>
  <c r="J56" i="53"/>
  <c r="I56" i="53"/>
  <c r="H56" i="53"/>
  <c r="G56" i="53"/>
  <c r="F56" i="53"/>
  <c r="E56" i="53"/>
  <c r="D56" i="53"/>
  <c r="C56" i="53"/>
  <c r="Q55" i="53"/>
  <c r="P55" i="53"/>
  <c r="O55" i="53"/>
  <c r="N55" i="53"/>
  <c r="M55" i="53"/>
  <c r="L55" i="53"/>
  <c r="K55" i="53"/>
  <c r="J55" i="53"/>
  <c r="I55" i="53"/>
  <c r="H55" i="53"/>
  <c r="G55" i="53"/>
  <c r="F55" i="53"/>
  <c r="E55" i="53"/>
  <c r="D55" i="53"/>
  <c r="C55" i="53"/>
  <c r="Q95" i="49"/>
  <c r="P95" i="49"/>
  <c r="O95" i="49"/>
  <c r="N95" i="49"/>
  <c r="M95" i="49"/>
  <c r="L95" i="49"/>
  <c r="K95" i="49"/>
  <c r="J95" i="49"/>
  <c r="I95" i="49"/>
  <c r="H95" i="49"/>
  <c r="G95" i="49"/>
  <c r="F95" i="49"/>
  <c r="E95" i="49"/>
  <c r="D95" i="49"/>
  <c r="C95" i="49"/>
  <c r="Q94" i="49"/>
  <c r="P94" i="49"/>
  <c r="O94" i="49"/>
  <c r="N94" i="49"/>
  <c r="M94" i="49"/>
  <c r="L94" i="49"/>
  <c r="K94" i="49"/>
  <c r="J94" i="49"/>
  <c r="I94" i="49"/>
  <c r="H94" i="49"/>
  <c r="G94" i="49"/>
  <c r="F94" i="49"/>
  <c r="E94" i="49"/>
  <c r="D94" i="49"/>
  <c r="C94" i="49"/>
  <c r="Q93" i="49"/>
  <c r="P93" i="49"/>
  <c r="O93" i="49"/>
  <c r="N93" i="49"/>
  <c r="M93" i="49"/>
  <c r="L93" i="49"/>
  <c r="K93" i="49"/>
  <c r="J93" i="49"/>
  <c r="I93" i="49"/>
  <c r="H93" i="49"/>
  <c r="G93" i="49"/>
  <c r="F93" i="49"/>
  <c r="E93" i="49"/>
  <c r="D93" i="49"/>
  <c r="C93" i="49"/>
  <c r="Q92" i="49"/>
  <c r="P92" i="49"/>
  <c r="O92" i="49"/>
  <c r="N92" i="49"/>
  <c r="M92" i="49"/>
  <c r="L92" i="49"/>
  <c r="K92" i="49"/>
  <c r="J92" i="49"/>
  <c r="I92" i="49"/>
  <c r="H92" i="49"/>
  <c r="G92" i="49"/>
  <c r="F92" i="49"/>
  <c r="E92" i="49"/>
  <c r="D92" i="49"/>
  <c r="C92" i="49"/>
  <c r="Q91" i="49"/>
  <c r="P91" i="49"/>
  <c r="O91" i="49"/>
  <c r="N91" i="49"/>
  <c r="M91" i="49"/>
  <c r="L91" i="49"/>
  <c r="K91" i="49"/>
  <c r="J91" i="49"/>
  <c r="I91" i="49"/>
  <c r="H91" i="49"/>
  <c r="G91" i="49"/>
  <c r="F91" i="49"/>
  <c r="E91" i="49"/>
  <c r="D91" i="49"/>
  <c r="C91" i="49"/>
  <c r="Q90" i="49"/>
  <c r="P90" i="49"/>
  <c r="O90" i="49"/>
  <c r="N90" i="49"/>
  <c r="M90" i="49"/>
  <c r="L90" i="49"/>
  <c r="K90" i="49"/>
  <c r="J90" i="49"/>
  <c r="I90" i="49"/>
  <c r="H90" i="49"/>
  <c r="G90" i="49"/>
  <c r="F90" i="49"/>
  <c r="E90" i="49"/>
  <c r="D90" i="49"/>
  <c r="C90" i="49"/>
  <c r="Q89" i="49"/>
  <c r="P89" i="49"/>
  <c r="O89" i="49"/>
  <c r="N89" i="49"/>
  <c r="M89" i="49"/>
  <c r="L89" i="49"/>
  <c r="K89" i="49"/>
  <c r="J89" i="49"/>
  <c r="I89" i="49"/>
  <c r="H89" i="49"/>
  <c r="G89" i="49"/>
  <c r="F89" i="49"/>
  <c r="E89" i="49"/>
  <c r="D89" i="49"/>
  <c r="C89" i="49"/>
  <c r="Q88" i="49"/>
  <c r="P88" i="49"/>
  <c r="O88" i="49"/>
  <c r="N88" i="49"/>
  <c r="M88" i="49"/>
  <c r="L88" i="49"/>
  <c r="K88" i="49"/>
  <c r="J88" i="49"/>
  <c r="I88" i="49"/>
  <c r="H88" i="49"/>
  <c r="G88" i="49"/>
  <c r="F88" i="49"/>
  <c r="E88" i="49"/>
  <c r="D88" i="49"/>
  <c r="C88" i="49"/>
  <c r="Q87" i="49"/>
  <c r="P87" i="49"/>
  <c r="O87" i="49"/>
  <c r="N87" i="49"/>
  <c r="M87" i="49"/>
  <c r="L87" i="49"/>
  <c r="K87" i="49"/>
  <c r="J87" i="49"/>
  <c r="I87" i="49"/>
  <c r="H87" i="49"/>
  <c r="G87" i="49"/>
  <c r="F87" i="49"/>
  <c r="E87" i="49"/>
  <c r="D87" i="49"/>
  <c r="C87" i="49"/>
  <c r="Q86" i="49"/>
  <c r="P86" i="49"/>
  <c r="O86" i="49"/>
  <c r="N86" i="49"/>
  <c r="M86" i="49"/>
  <c r="L86" i="49"/>
  <c r="K86" i="49"/>
  <c r="J86" i="49"/>
  <c r="I86" i="49"/>
  <c r="H86" i="49"/>
  <c r="G86" i="49"/>
  <c r="F86" i="49"/>
  <c r="E86" i="49"/>
  <c r="D86" i="49"/>
  <c r="C86" i="49"/>
  <c r="Q85" i="49"/>
  <c r="P85" i="49"/>
  <c r="O85" i="49"/>
  <c r="N85" i="49"/>
  <c r="M85" i="49"/>
  <c r="L85" i="49"/>
  <c r="K85" i="49"/>
  <c r="J85" i="49"/>
  <c r="I85" i="49"/>
  <c r="H85" i="49"/>
  <c r="G85" i="49"/>
  <c r="F85" i="49"/>
  <c r="E85" i="49"/>
  <c r="D85" i="49"/>
  <c r="C85" i="49"/>
  <c r="Q84" i="49"/>
  <c r="P84" i="49"/>
  <c r="O84" i="49"/>
  <c r="N84" i="49"/>
  <c r="M84" i="49"/>
  <c r="L84" i="49"/>
  <c r="K84" i="49"/>
  <c r="J84" i="49"/>
  <c r="I84" i="49"/>
  <c r="H84" i="49"/>
  <c r="G84" i="49"/>
  <c r="F84" i="49"/>
  <c r="E84" i="49"/>
  <c r="D84" i="49"/>
  <c r="C84" i="49"/>
  <c r="Q83" i="49"/>
  <c r="P83" i="49"/>
  <c r="O83" i="49"/>
  <c r="N83" i="49"/>
  <c r="M83" i="49"/>
  <c r="L83" i="49"/>
  <c r="K83" i="49"/>
  <c r="J83" i="49"/>
  <c r="I83" i="49"/>
  <c r="H83" i="49"/>
  <c r="G83" i="49"/>
  <c r="F83" i="49"/>
  <c r="E83" i="49"/>
  <c r="D83" i="49"/>
  <c r="C83" i="49"/>
  <c r="Q82" i="49"/>
  <c r="P82" i="49"/>
  <c r="O82" i="49"/>
  <c r="N82" i="49"/>
  <c r="M82" i="49"/>
  <c r="L82" i="49"/>
  <c r="K82" i="49"/>
  <c r="J82" i="49"/>
  <c r="I82" i="49"/>
  <c r="H82" i="49"/>
  <c r="G82" i="49"/>
  <c r="F82" i="49"/>
  <c r="E82" i="49"/>
  <c r="D82" i="49"/>
  <c r="C82" i="49"/>
  <c r="Q81" i="49"/>
  <c r="P81" i="49"/>
  <c r="O81" i="49"/>
  <c r="N81" i="49"/>
  <c r="M81" i="49"/>
  <c r="L81" i="49"/>
  <c r="K81" i="49"/>
  <c r="J81" i="49"/>
  <c r="I81" i="49"/>
  <c r="H81" i="49"/>
  <c r="G81" i="49"/>
  <c r="F81" i="49"/>
  <c r="E81" i="49"/>
  <c r="D81" i="49"/>
  <c r="C81" i="49"/>
  <c r="Q80" i="49"/>
  <c r="P80" i="49"/>
  <c r="O80" i="49"/>
  <c r="N80" i="49"/>
  <c r="M80" i="49"/>
  <c r="L80" i="49"/>
  <c r="K80" i="49"/>
  <c r="J80" i="49"/>
  <c r="I80" i="49"/>
  <c r="H80" i="49"/>
  <c r="G80" i="49"/>
  <c r="F80" i="49"/>
  <c r="E80" i="49"/>
  <c r="D80" i="49"/>
  <c r="C80" i="49"/>
  <c r="Q79" i="49"/>
  <c r="P79" i="49"/>
  <c r="O79" i="49"/>
  <c r="N79" i="49"/>
  <c r="M79" i="49"/>
  <c r="L79" i="49"/>
  <c r="K79" i="49"/>
  <c r="J79" i="49"/>
  <c r="I79" i="49"/>
  <c r="H79" i="49"/>
  <c r="G79" i="49"/>
  <c r="F79" i="49"/>
  <c r="E79" i="49"/>
  <c r="D79" i="49"/>
  <c r="C79" i="49"/>
  <c r="Q78" i="49"/>
  <c r="P78" i="49"/>
  <c r="O78" i="49"/>
  <c r="N78" i="49"/>
  <c r="M78" i="49"/>
  <c r="L78" i="49"/>
  <c r="K78" i="49"/>
  <c r="J78" i="49"/>
  <c r="I78" i="49"/>
  <c r="H78" i="49"/>
  <c r="G78" i="49"/>
  <c r="F78" i="49"/>
  <c r="E78" i="49"/>
  <c r="D78" i="49"/>
  <c r="C78" i="49"/>
  <c r="Q77" i="49"/>
  <c r="P77" i="49"/>
  <c r="O77" i="49"/>
  <c r="N77" i="49"/>
  <c r="M77" i="49"/>
  <c r="L77" i="49"/>
  <c r="K77" i="49"/>
  <c r="J77" i="49"/>
  <c r="I77" i="49"/>
  <c r="H77" i="49"/>
  <c r="G77" i="49"/>
  <c r="F77" i="49"/>
  <c r="E77" i="49"/>
  <c r="D77" i="49"/>
  <c r="C77" i="49"/>
  <c r="Q76" i="49"/>
  <c r="P76" i="49"/>
  <c r="O76" i="49"/>
  <c r="N76" i="49"/>
  <c r="M76" i="49"/>
  <c r="L76" i="49"/>
  <c r="K76" i="49"/>
  <c r="J76" i="49"/>
  <c r="I76" i="49"/>
  <c r="H76" i="49"/>
  <c r="G76" i="49"/>
  <c r="F76" i="49"/>
  <c r="E76" i="49"/>
  <c r="D76" i="49"/>
  <c r="C76" i="49"/>
  <c r="Q75" i="49"/>
  <c r="P75" i="49"/>
  <c r="O75" i="49"/>
  <c r="N75" i="49"/>
  <c r="M75" i="49"/>
  <c r="L75" i="49"/>
  <c r="K75" i="49"/>
  <c r="J75" i="49"/>
  <c r="I75" i="49"/>
  <c r="H75" i="49"/>
  <c r="G75" i="49"/>
  <c r="F75" i="49"/>
  <c r="E75" i="49"/>
  <c r="D75" i="49"/>
  <c r="C75" i="49"/>
  <c r="Q74" i="49"/>
  <c r="P74" i="49"/>
  <c r="O74" i="49"/>
  <c r="N74" i="49"/>
  <c r="M74" i="49"/>
  <c r="L74" i="49"/>
  <c r="K74" i="49"/>
  <c r="J74" i="49"/>
  <c r="I74" i="49"/>
  <c r="H74" i="49"/>
  <c r="G74" i="49"/>
  <c r="F74" i="49"/>
  <c r="E74" i="49"/>
  <c r="D74" i="49"/>
  <c r="C74" i="49"/>
  <c r="Q73" i="49"/>
  <c r="P73" i="49"/>
  <c r="O73" i="49"/>
  <c r="N73" i="49"/>
  <c r="M73" i="49"/>
  <c r="L73" i="49"/>
  <c r="K73" i="49"/>
  <c r="J73" i="49"/>
  <c r="I73" i="49"/>
  <c r="H73" i="49"/>
  <c r="G73" i="49"/>
  <c r="F73" i="49"/>
  <c r="E73" i="49"/>
  <c r="D73" i="49"/>
  <c r="C73" i="49"/>
  <c r="Q72" i="49"/>
  <c r="P72" i="49"/>
  <c r="O72" i="49"/>
  <c r="N72" i="49"/>
  <c r="M72" i="49"/>
  <c r="L72" i="49"/>
  <c r="K72" i="49"/>
  <c r="J72" i="49"/>
  <c r="I72" i="49"/>
  <c r="H72" i="49"/>
  <c r="G72" i="49"/>
  <c r="F72" i="49"/>
  <c r="E72" i="49"/>
  <c r="D72" i="49"/>
  <c r="C72" i="49"/>
  <c r="Q71" i="49"/>
  <c r="P71" i="49"/>
  <c r="O71" i="49"/>
  <c r="N71" i="49"/>
  <c r="M71" i="49"/>
  <c r="L71" i="49"/>
  <c r="K71" i="49"/>
  <c r="J71" i="49"/>
  <c r="I71" i="49"/>
  <c r="H71" i="49"/>
  <c r="G71" i="49"/>
  <c r="F71" i="49"/>
  <c r="E71" i="49"/>
  <c r="D71" i="49"/>
  <c r="C71" i="49"/>
  <c r="Q70" i="49"/>
  <c r="P70" i="49"/>
  <c r="O70" i="49"/>
  <c r="N70" i="49"/>
  <c r="M70" i="49"/>
  <c r="L70" i="49"/>
  <c r="K70" i="49"/>
  <c r="J70" i="49"/>
  <c r="I70" i="49"/>
  <c r="H70" i="49"/>
  <c r="G70" i="49"/>
  <c r="F70" i="49"/>
  <c r="E70" i="49"/>
  <c r="D70" i="49"/>
  <c r="C70" i="49"/>
  <c r="Q69" i="49"/>
  <c r="P69" i="49"/>
  <c r="O69" i="49"/>
  <c r="N69" i="49"/>
  <c r="M69" i="49"/>
  <c r="L69" i="49"/>
  <c r="K69" i="49"/>
  <c r="J69" i="49"/>
  <c r="I69" i="49"/>
  <c r="H69" i="49"/>
  <c r="G69" i="49"/>
  <c r="F69" i="49"/>
  <c r="E69" i="49"/>
  <c r="D69" i="49"/>
  <c r="C69" i="49"/>
  <c r="Q68" i="49"/>
  <c r="P68" i="49"/>
  <c r="O68" i="49"/>
  <c r="N68" i="49"/>
  <c r="M68" i="49"/>
  <c r="L68" i="49"/>
  <c r="K68" i="49"/>
  <c r="J68" i="49"/>
  <c r="I68" i="49"/>
  <c r="H68" i="49"/>
  <c r="G68" i="49"/>
  <c r="F68" i="49"/>
  <c r="E68" i="49"/>
  <c r="D68" i="49"/>
  <c r="C68" i="49"/>
  <c r="Q67" i="49"/>
  <c r="P67" i="49"/>
  <c r="O67" i="49"/>
  <c r="N67" i="49"/>
  <c r="M67" i="49"/>
  <c r="L67" i="49"/>
  <c r="K67" i="49"/>
  <c r="J67" i="49"/>
  <c r="I67" i="49"/>
  <c r="H67" i="49"/>
  <c r="G67" i="49"/>
  <c r="F67" i="49"/>
  <c r="E67" i="49"/>
  <c r="D67" i="49"/>
  <c r="C67" i="49"/>
  <c r="Q66" i="49"/>
  <c r="P66" i="49"/>
  <c r="O66" i="49"/>
  <c r="N66" i="49"/>
  <c r="M66" i="49"/>
  <c r="L66" i="49"/>
  <c r="K66" i="49"/>
  <c r="J66" i="49"/>
  <c r="I66" i="49"/>
  <c r="H66" i="49"/>
  <c r="G66" i="49"/>
  <c r="F66" i="49"/>
  <c r="E66" i="49"/>
  <c r="D66" i="49"/>
  <c r="C66" i="49"/>
  <c r="Q65" i="49"/>
  <c r="P65" i="49"/>
  <c r="O65" i="49"/>
  <c r="N65" i="49"/>
  <c r="M65" i="49"/>
  <c r="L65" i="49"/>
  <c r="K65" i="49"/>
  <c r="J65" i="49"/>
  <c r="I65" i="49"/>
  <c r="H65" i="49"/>
  <c r="G65" i="49"/>
  <c r="F65" i="49"/>
  <c r="E65" i="49"/>
  <c r="D65" i="49"/>
  <c r="C65" i="49"/>
  <c r="Q64" i="49"/>
  <c r="P64" i="49"/>
  <c r="O64" i="49"/>
  <c r="N64" i="49"/>
  <c r="M64" i="49"/>
  <c r="L64" i="49"/>
  <c r="K64" i="49"/>
  <c r="J64" i="49"/>
  <c r="I64" i="49"/>
  <c r="H64" i="49"/>
  <c r="G64" i="49"/>
  <c r="F64" i="49"/>
  <c r="E64" i="49"/>
  <c r="D64" i="49"/>
  <c r="C64" i="49"/>
  <c r="Q63" i="49"/>
  <c r="P63" i="49"/>
  <c r="O63" i="49"/>
  <c r="N63" i="49"/>
  <c r="M63" i="49"/>
  <c r="L63" i="49"/>
  <c r="K63" i="49"/>
  <c r="J63" i="49"/>
  <c r="I63" i="49"/>
  <c r="H63" i="49"/>
  <c r="G63" i="49"/>
  <c r="F63" i="49"/>
  <c r="E63" i="49"/>
  <c r="D63" i="49"/>
  <c r="C63" i="49"/>
  <c r="Q62" i="49"/>
  <c r="P62" i="49"/>
  <c r="O62" i="49"/>
  <c r="N62" i="49"/>
  <c r="M62" i="49"/>
  <c r="L62" i="49"/>
  <c r="K62" i="49"/>
  <c r="J62" i="49"/>
  <c r="I62" i="49"/>
  <c r="H62" i="49"/>
  <c r="G62" i="49"/>
  <c r="F62" i="49"/>
  <c r="E62" i="49"/>
  <c r="D62" i="49"/>
  <c r="C62" i="49"/>
  <c r="Q61" i="49"/>
  <c r="P61" i="49"/>
  <c r="O61" i="49"/>
  <c r="N61" i="49"/>
  <c r="M61" i="49"/>
  <c r="L61" i="49"/>
  <c r="K61" i="49"/>
  <c r="J61" i="49"/>
  <c r="I61" i="49"/>
  <c r="H61" i="49"/>
  <c r="G61" i="49"/>
  <c r="F61" i="49"/>
  <c r="E61" i="49"/>
  <c r="D61" i="49"/>
  <c r="C61" i="49"/>
  <c r="Q60" i="49"/>
  <c r="P60" i="49"/>
  <c r="O60" i="49"/>
  <c r="N60" i="49"/>
  <c r="M60" i="49"/>
  <c r="L60" i="49"/>
  <c r="K60" i="49"/>
  <c r="J60" i="49"/>
  <c r="I60" i="49"/>
  <c r="H60" i="49"/>
  <c r="G60" i="49"/>
  <c r="F60" i="49"/>
  <c r="E60" i="49"/>
  <c r="D60" i="49"/>
  <c r="C60" i="49"/>
  <c r="Q59" i="49"/>
  <c r="P59" i="49"/>
  <c r="O59" i="49"/>
  <c r="N59" i="49"/>
  <c r="M59" i="49"/>
  <c r="L59" i="49"/>
  <c r="K59" i="49"/>
  <c r="J59" i="49"/>
  <c r="I59" i="49"/>
  <c r="H59" i="49"/>
  <c r="G59" i="49"/>
  <c r="F59" i="49"/>
  <c r="E59" i="49"/>
  <c r="D59" i="49"/>
  <c r="C59" i="49"/>
  <c r="Q58" i="49"/>
  <c r="P58" i="49"/>
  <c r="O58" i="49"/>
  <c r="N58" i="49"/>
  <c r="M58" i="49"/>
  <c r="L58" i="49"/>
  <c r="K58" i="49"/>
  <c r="J58" i="49"/>
  <c r="I58" i="49"/>
  <c r="H58" i="49"/>
  <c r="G58" i="49"/>
  <c r="F58" i="49"/>
  <c r="E58" i="49"/>
  <c r="D58" i="49"/>
  <c r="C58" i="49"/>
  <c r="Q57" i="49"/>
  <c r="P57" i="49"/>
  <c r="O57" i="49"/>
  <c r="N57" i="49"/>
  <c r="M57" i="49"/>
  <c r="L57" i="49"/>
  <c r="K57" i="49"/>
  <c r="J57" i="49"/>
  <c r="I57" i="49"/>
  <c r="H57" i="49"/>
  <c r="G57" i="49"/>
  <c r="F57" i="49"/>
  <c r="E57" i="49"/>
  <c r="D57" i="49"/>
  <c r="C57" i="49"/>
  <c r="Q56" i="49"/>
  <c r="P56" i="49"/>
  <c r="O56" i="49"/>
  <c r="N56" i="49"/>
  <c r="M56" i="49"/>
  <c r="L56" i="49"/>
  <c r="K56" i="49"/>
  <c r="J56" i="49"/>
  <c r="I56" i="49"/>
  <c r="H56" i="49"/>
  <c r="G56" i="49"/>
  <c r="F56" i="49"/>
  <c r="E56" i="49"/>
  <c r="D56" i="49"/>
  <c r="C56" i="49"/>
  <c r="Q55" i="49"/>
  <c r="P55" i="49"/>
  <c r="O55" i="49"/>
  <c r="N55" i="49"/>
  <c r="M55" i="49"/>
  <c r="L55" i="49"/>
  <c r="K55" i="49"/>
  <c r="J55" i="49"/>
  <c r="I55" i="49"/>
  <c r="H55" i="49"/>
  <c r="G55" i="49"/>
  <c r="F55" i="49"/>
  <c r="E55" i="49"/>
  <c r="D55" i="49"/>
  <c r="C55" i="49"/>
  <c r="H94" i="52"/>
  <c r="G94" i="52"/>
  <c r="F94" i="52"/>
  <c r="E94" i="52"/>
  <c r="D94" i="52"/>
  <c r="C94" i="52"/>
  <c r="I93" i="52"/>
  <c r="H93" i="52"/>
  <c r="G93" i="52"/>
  <c r="F93" i="52"/>
  <c r="E93" i="52"/>
  <c r="D93" i="52"/>
  <c r="C93" i="52"/>
  <c r="I92" i="52"/>
  <c r="H92" i="52"/>
  <c r="G92" i="52"/>
  <c r="F92" i="52"/>
  <c r="E92" i="52"/>
  <c r="D92" i="52"/>
  <c r="C92" i="52"/>
  <c r="I91" i="52"/>
  <c r="H91" i="52"/>
  <c r="G91" i="52"/>
  <c r="F91" i="52"/>
  <c r="E91" i="52"/>
  <c r="D91" i="52"/>
  <c r="C91" i="52"/>
  <c r="I90" i="52"/>
  <c r="H90" i="52"/>
  <c r="G90" i="52"/>
  <c r="F90" i="52"/>
  <c r="E90" i="52"/>
  <c r="D90" i="52"/>
  <c r="C90" i="52"/>
  <c r="I89" i="52"/>
  <c r="H89" i="52"/>
  <c r="G89" i="52"/>
  <c r="F89" i="52"/>
  <c r="E89" i="52"/>
  <c r="D89" i="52"/>
  <c r="C89" i="52"/>
  <c r="I88" i="52"/>
  <c r="H88" i="52"/>
  <c r="G88" i="52"/>
  <c r="F88" i="52"/>
  <c r="E88" i="52"/>
  <c r="D88" i="52"/>
  <c r="C88" i="52"/>
  <c r="I87" i="52"/>
  <c r="H87" i="52"/>
  <c r="G87" i="52"/>
  <c r="F87" i="52"/>
  <c r="E87" i="52"/>
  <c r="D87" i="52"/>
  <c r="C87" i="52"/>
  <c r="I86" i="52"/>
  <c r="H86" i="52"/>
  <c r="G86" i="52"/>
  <c r="F86" i="52"/>
  <c r="E86" i="52"/>
  <c r="D86" i="52"/>
  <c r="C86" i="52"/>
  <c r="I85" i="52"/>
  <c r="H85" i="52"/>
  <c r="G85" i="52"/>
  <c r="F85" i="52"/>
  <c r="E85" i="52"/>
  <c r="D85" i="52"/>
  <c r="C85" i="52"/>
  <c r="I84" i="52"/>
  <c r="H84" i="52"/>
  <c r="G84" i="52"/>
  <c r="F84" i="52"/>
  <c r="E84" i="52"/>
  <c r="D84" i="52"/>
  <c r="C84" i="52"/>
  <c r="I83" i="52"/>
  <c r="H83" i="52"/>
  <c r="G83" i="52"/>
  <c r="F83" i="52"/>
  <c r="E83" i="52"/>
  <c r="D83" i="52"/>
  <c r="C83" i="52"/>
  <c r="I82" i="52"/>
  <c r="H82" i="52"/>
  <c r="G82" i="52"/>
  <c r="F82" i="52"/>
  <c r="E82" i="52"/>
  <c r="D82" i="52"/>
  <c r="C82" i="52"/>
  <c r="I81" i="52"/>
  <c r="H81" i="52"/>
  <c r="G81" i="52"/>
  <c r="F81" i="52"/>
  <c r="E81" i="52"/>
  <c r="D81" i="52"/>
  <c r="C81" i="52"/>
  <c r="I80" i="52"/>
  <c r="H80" i="52"/>
  <c r="G80" i="52"/>
  <c r="F80" i="52"/>
  <c r="E80" i="52"/>
  <c r="D80" i="52"/>
  <c r="C80" i="52"/>
  <c r="I79" i="52"/>
  <c r="H79" i="52"/>
  <c r="G79" i="52"/>
  <c r="F79" i="52"/>
  <c r="E79" i="52"/>
  <c r="D79" i="52"/>
  <c r="C79" i="52"/>
  <c r="I78" i="52"/>
  <c r="H78" i="52"/>
  <c r="G78" i="52"/>
  <c r="F78" i="52"/>
  <c r="E78" i="52"/>
  <c r="D78" i="52"/>
  <c r="C78" i="52"/>
  <c r="I77" i="52"/>
  <c r="H77" i="52"/>
  <c r="G77" i="52"/>
  <c r="F77" i="52"/>
  <c r="E77" i="52"/>
  <c r="D77" i="52"/>
  <c r="C77" i="52"/>
  <c r="I76" i="52"/>
  <c r="H76" i="52"/>
  <c r="G76" i="52"/>
  <c r="F76" i="52"/>
  <c r="E76" i="52"/>
  <c r="D76" i="52"/>
  <c r="C76" i="52"/>
  <c r="I75" i="52"/>
  <c r="H75" i="52"/>
  <c r="G75" i="52"/>
  <c r="F75" i="52"/>
  <c r="E75" i="52"/>
  <c r="D75" i="52"/>
  <c r="C75" i="52"/>
  <c r="I74" i="52"/>
  <c r="H74" i="52"/>
  <c r="G74" i="52"/>
  <c r="F74" i="52"/>
  <c r="E74" i="52"/>
  <c r="D74" i="52"/>
  <c r="C74" i="52"/>
  <c r="I73" i="52"/>
  <c r="H73" i="52"/>
  <c r="G73" i="52"/>
  <c r="F73" i="52"/>
  <c r="E73" i="52"/>
  <c r="D73" i="52"/>
  <c r="C73" i="52"/>
  <c r="I72" i="52"/>
  <c r="H72" i="52"/>
  <c r="G72" i="52"/>
  <c r="F72" i="52"/>
  <c r="E72" i="52"/>
  <c r="D72" i="52"/>
  <c r="C72" i="52"/>
  <c r="I71" i="52"/>
  <c r="H71" i="52"/>
  <c r="G71" i="52"/>
  <c r="F71" i="52"/>
  <c r="E71" i="52"/>
  <c r="D71" i="52"/>
  <c r="C71" i="52"/>
  <c r="I70" i="52"/>
  <c r="H70" i="52"/>
  <c r="G70" i="52"/>
  <c r="F70" i="52"/>
  <c r="E70" i="52"/>
  <c r="D70" i="52"/>
  <c r="C70" i="52"/>
  <c r="I69" i="52"/>
  <c r="H69" i="52"/>
  <c r="G69" i="52"/>
  <c r="F69" i="52"/>
  <c r="E69" i="52"/>
  <c r="D69" i="52"/>
  <c r="C69" i="52"/>
  <c r="I68" i="52"/>
  <c r="H68" i="52"/>
  <c r="G68" i="52"/>
  <c r="F68" i="52"/>
  <c r="E68" i="52"/>
  <c r="D68" i="52"/>
  <c r="C68" i="52"/>
  <c r="I67" i="52"/>
  <c r="H67" i="52"/>
  <c r="G67" i="52"/>
  <c r="F67" i="52"/>
  <c r="E67" i="52"/>
  <c r="D67" i="52"/>
  <c r="C67" i="52"/>
  <c r="I66" i="52"/>
  <c r="H66" i="52"/>
  <c r="G66" i="52"/>
  <c r="F66" i="52"/>
  <c r="E66" i="52"/>
  <c r="D66" i="52"/>
  <c r="C66" i="52"/>
  <c r="I65" i="52"/>
  <c r="H65" i="52"/>
  <c r="G65" i="52"/>
  <c r="F65" i="52"/>
  <c r="E65" i="52"/>
  <c r="D65" i="52"/>
  <c r="C65" i="52"/>
  <c r="I64" i="52"/>
  <c r="H64" i="52"/>
  <c r="G64" i="52"/>
  <c r="F64" i="52"/>
  <c r="E64" i="52"/>
  <c r="D64" i="52"/>
  <c r="C64" i="52"/>
  <c r="I63" i="52"/>
  <c r="H63" i="52"/>
  <c r="G63" i="52"/>
  <c r="F63" i="52"/>
  <c r="E63" i="52"/>
  <c r="D63" i="52"/>
  <c r="C63" i="52"/>
  <c r="I62" i="52"/>
  <c r="H62" i="52"/>
  <c r="G62" i="52"/>
  <c r="F62" i="52"/>
  <c r="E62" i="52"/>
  <c r="D62" i="52"/>
  <c r="C62" i="52"/>
  <c r="I61" i="52"/>
  <c r="H61" i="52"/>
  <c r="G61" i="52"/>
  <c r="F61" i="52"/>
  <c r="E61" i="52"/>
  <c r="D61" i="52"/>
  <c r="C61" i="52"/>
  <c r="I60" i="52"/>
  <c r="H60" i="52"/>
  <c r="G60" i="52"/>
  <c r="F60" i="52"/>
  <c r="E60" i="52"/>
  <c r="D60" i="52"/>
  <c r="C60" i="52"/>
  <c r="I59" i="52"/>
  <c r="H59" i="52"/>
  <c r="G59" i="52"/>
  <c r="F59" i="52"/>
  <c r="E59" i="52"/>
  <c r="D59" i="52"/>
  <c r="C59" i="52"/>
  <c r="I58" i="52"/>
  <c r="H58" i="52"/>
  <c r="G58" i="52"/>
  <c r="F58" i="52"/>
  <c r="E58" i="52"/>
  <c r="D58" i="52"/>
  <c r="C58" i="52"/>
  <c r="I57" i="52"/>
  <c r="H57" i="52"/>
  <c r="G57" i="52"/>
  <c r="F57" i="52"/>
  <c r="E57" i="52"/>
  <c r="D57" i="52"/>
  <c r="C57" i="52"/>
  <c r="I56" i="52"/>
  <c r="H56" i="52"/>
  <c r="G56" i="52"/>
  <c r="F56" i="52"/>
  <c r="E56" i="52"/>
  <c r="D56" i="52"/>
  <c r="C56" i="52"/>
  <c r="I55" i="52"/>
  <c r="I54" i="52" s="1"/>
  <c r="I94" i="52" s="1"/>
  <c r="H55" i="52"/>
  <c r="G55" i="52"/>
  <c r="F55" i="52"/>
  <c r="E55" i="52"/>
  <c r="D55" i="52"/>
  <c r="C55" i="52"/>
  <c r="H54" i="52"/>
  <c r="G54" i="52"/>
  <c r="F54" i="52"/>
  <c r="E54" i="52"/>
  <c r="D54" i="52"/>
  <c r="C54" i="52"/>
  <c r="H94" i="48"/>
  <c r="G94" i="48"/>
  <c r="F94" i="48"/>
  <c r="E94" i="48"/>
  <c r="D94" i="48"/>
  <c r="C94" i="48"/>
  <c r="I93" i="48"/>
  <c r="H93" i="48"/>
  <c r="G93" i="48"/>
  <c r="F93" i="48"/>
  <c r="E93" i="48"/>
  <c r="D93" i="48"/>
  <c r="C93" i="48"/>
  <c r="I92" i="48"/>
  <c r="H92" i="48"/>
  <c r="G92" i="48"/>
  <c r="F92" i="48"/>
  <c r="E92" i="48"/>
  <c r="D92" i="48"/>
  <c r="C92" i="48"/>
  <c r="I91" i="48"/>
  <c r="H91" i="48"/>
  <c r="G91" i="48"/>
  <c r="F91" i="48"/>
  <c r="E91" i="48"/>
  <c r="D91" i="48"/>
  <c r="C91" i="48"/>
  <c r="I90" i="48"/>
  <c r="H90" i="48"/>
  <c r="G90" i="48"/>
  <c r="F90" i="48"/>
  <c r="E90" i="48"/>
  <c r="D90" i="48"/>
  <c r="C90" i="48"/>
  <c r="I89" i="48"/>
  <c r="H89" i="48"/>
  <c r="G89" i="48"/>
  <c r="F89" i="48"/>
  <c r="E89" i="48"/>
  <c r="D89" i="48"/>
  <c r="C89" i="48"/>
  <c r="I88" i="48"/>
  <c r="H88" i="48"/>
  <c r="G88" i="48"/>
  <c r="F88" i="48"/>
  <c r="E88" i="48"/>
  <c r="D88" i="48"/>
  <c r="C88" i="48"/>
  <c r="I87" i="48"/>
  <c r="H87" i="48"/>
  <c r="G87" i="48"/>
  <c r="F87" i="48"/>
  <c r="E87" i="48"/>
  <c r="D87" i="48"/>
  <c r="C87" i="48"/>
  <c r="I86" i="48"/>
  <c r="H86" i="48"/>
  <c r="G86" i="48"/>
  <c r="F86" i="48"/>
  <c r="E86" i="48"/>
  <c r="D86" i="48"/>
  <c r="C86" i="48"/>
  <c r="I85" i="48"/>
  <c r="H85" i="48"/>
  <c r="G85" i="48"/>
  <c r="F85" i="48"/>
  <c r="E85" i="48"/>
  <c r="D85" i="48"/>
  <c r="C85" i="48"/>
  <c r="I84" i="48"/>
  <c r="H84" i="48"/>
  <c r="G84" i="48"/>
  <c r="F84" i="48"/>
  <c r="E84" i="48"/>
  <c r="D84" i="48"/>
  <c r="C84" i="48"/>
  <c r="I83" i="48"/>
  <c r="H83" i="48"/>
  <c r="G83" i="48"/>
  <c r="F83" i="48"/>
  <c r="E83" i="48"/>
  <c r="D83" i="48"/>
  <c r="C83" i="48"/>
  <c r="I82" i="48"/>
  <c r="H82" i="48"/>
  <c r="G82" i="48"/>
  <c r="F82" i="48"/>
  <c r="E82" i="48"/>
  <c r="D82" i="48"/>
  <c r="C82" i="48"/>
  <c r="I81" i="48"/>
  <c r="H81" i="48"/>
  <c r="G81" i="48"/>
  <c r="F81" i="48"/>
  <c r="E81" i="48"/>
  <c r="D81" i="48"/>
  <c r="C81" i="48"/>
  <c r="I80" i="48"/>
  <c r="H80" i="48"/>
  <c r="G80" i="48"/>
  <c r="F80" i="48"/>
  <c r="E80" i="48"/>
  <c r="D80" i="48"/>
  <c r="C80" i="48"/>
  <c r="I79" i="48"/>
  <c r="H79" i="48"/>
  <c r="G79" i="48"/>
  <c r="F79" i="48"/>
  <c r="E79" i="48"/>
  <c r="D79" i="48"/>
  <c r="C79" i="48"/>
  <c r="I78" i="48"/>
  <c r="H78" i="48"/>
  <c r="G78" i="48"/>
  <c r="F78" i="48"/>
  <c r="E78" i="48"/>
  <c r="D78" i="48"/>
  <c r="C78" i="48"/>
  <c r="I77" i="48"/>
  <c r="H77" i="48"/>
  <c r="G77" i="48"/>
  <c r="F77" i="48"/>
  <c r="E77" i="48"/>
  <c r="D77" i="48"/>
  <c r="C77" i="48"/>
  <c r="I76" i="48"/>
  <c r="H76" i="48"/>
  <c r="G76" i="48"/>
  <c r="F76" i="48"/>
  <c r="E76" i="48"/>
  <c r="D76" i="48"/>
  <c r="C76" i="48"/>
  <c r="I75" i="48"/>
  <c r="H75" i="48"/>
  <c r="G75" i="48"/>
  <c r="F75" i="48"/>
  <c r="E75" i="48"/>
  <c r="D75" i="48"/>
  <c r="C75" i="48"/>
  <c r="I74" i="48"/>
  <c r="H74" i="48"/>
  <c r="G74" i="48"/>
  <c r="F74" i="48"/>
  <c r="E74" i="48"/>
  <c r="D74" i="48"/>
  <c r="C74" i="48"/>
  <c r="I73" i="48"/>
  <c r="H73" i="48"/>
  <c r="G73" i="48"/>
  <c r="F73" i="48"/>
  <c r="E73" i="48"/>
  <c r="D73" i="48"/>
  <c r="C73" i="48"/>
  <c r="I72" i="48"/>
  <c r="H72" i="48"/>
  <c r="G72" i="48"/>
  <c r="F72" i="48"/>
  <c r="E72" i="48"/>
  <c r="D72" i="48"/>
  <c r="C72" i="48"/>
  <c r="I71" i="48"/>
  <c r="H71" i="48"/>
  <c r="G71" i="48"/>
  <c r="F71" i="48"/>
  <c r="E71" i="48"/>
  <c r="D71" i="48"/>
  <c r="C71" i="48"/>
  <c r="I70" i="48"/>
  <c r="H70" i="48"/>
  <c r="G70" i="48"/>
  <c r="F70" i="48"/>
  <c r="E70" i="48"/>
  <c r="D70" i="48"/>
  <c r="C70" i="48"/>
  <c r="I69" i="48"/>
  <c r="H69" i="48"/>
  <c r="G69" i="48"/>
  <c r="F69" i="48"/>
  <c r="E69" i="48"/>
  <c r="D69" i="48"/>
  <c r="C69" i="48"/>
  <c r="I68" i="48"/>
  <c r="H68" i="48"/>
  <c r="G68" i="48"/>
  <c r="F68" i="48"/>
  <c r="E68" i="48"/>
  <c r="D68" i="48"/>
  <c r="C68" i="48"/>
  <c r="I67" i="48"/>
  <c r="H67" i="48"/>
  <c r="G67" i="48"/>
  <c r="F67" i="48"/>
  <c r="E67" i="48"/>
  <c r="D67" i="48"/>
  <c r="C67" i="48"/>
  <c r="I66" i="48"/>
  <c r="H66" i="48"/>
  <c r="G66" i="48"/>
  <c r="F66" i="48"/>
  <c r="E66" i="48"/>
  <c r="D66" i="48"/>
  <c r="C66" i="48"/>
  <c r="I65" i="48"/>
  <c r="H65" i="48"/>
  <c r="G65" i="48"/>
  <c r="F65" i="48"/>
  <c r="E65" i="48"/>
  <c r="D65" i="48"/>
  <c r="C65" i="48"/>
  <c r="I64" i="48"/>
  <c r="H64" i="48"/>
  <c r="G64" i="48"/>
  <c r="F64" i="48"/>
  <c r="E64" i="48"/>
  <c r="D64" i="48"/>
  <c r="C64" i="48"/>
  <c r="I63" i="48"/>
  <c r="H63" i="48"/>
  <c r="G63" i="48"/>
  <c r="F63" i="48"/>
  <c r="E63" i="48"/>
  <c r="D63" i="48"/>
  <c r="C63" i="48"/>
  <c r="I62" i="48"/>
  <c r="H62" i="48"/>
  <c r="G62" i="48"/>
  <c r="F62" i="48"/>
  <c r="E62" i="48"/>
  <c r="D62" i="48"/>
  <c r="C62" i="48"/>
  <c r="I61" i="48"/>
  <c r="H61" i="48"/>
  <c r="G61" i="48"/>
  <c r="F61" i="48"/>
  <c r="E61" i="48"/>
  <c r="D61" i="48"/>
  <c r="C61" i="48"/>
  <c r="I60" i="48"/>
  <c r="H60" i="48"/>
  <c r="G60" i="48"/>
  <c r="F60" i="48"/>
  <c r="E60" i="48"/>
  <c r="D60" i="48"/>
  <c r="C60" i="48"/>
  <c r="I59" i="48"/>
  <c r="H59" i="48"/>
  <c r="G59" i="48"/>
  <c r="F59" i="48"/>
  <c r="E59" i="48"/>
  <c r="D59" i="48"/>
  <c r="C59" i="48"/>
  <c r="I58" i="48"/>
  <c r="H58" i="48"/>
  <c r="G58" i="48"/>
  <c r="F58" i="48"/>
  <c r="E58" i="48"/>
  <c r="D58" i="48"/>
  <c r="C58" i="48"/>
  <c r="I57" i="48"/>
  <c r="H57" i="48"/>
  <c r="G57" i="48"/>
  <c r="F57" i="48"/>
  <c r="E57" i="48"/>
  <c r="D57" i="48"/>
  <c r="C57" i="48"/>
  <c r="I56" i="48"/>
  <c r="H56" i="48"/>
  <c r="G56" i="48"/>
  <c r="F56" i="48"/>
  <c r="E56" i="48"/>
  <c r="D56" i="48"/>
  <c r="C56" i="48"/>
  <c r="I55" i="48"/>
  <c r="H55" i="48"/>
  <c r="G55" i="48"/>
  <c r="F55" i="48"/>
  <c r="E55" i="48"/>
  <c r="D55" i="48"/>
  <c r="C55" i="48"/>
  <c r="I54" i="48"/>
  <c r="I94" i="48" s="1"/>
  <c r="H54" i="48"/>
  <c r="G54" i="48"/>
  <c r="F54" i="48"/>
  <c r="E54" i="48"/>
  <c r="D54" i="48"/>
  <c r="C54" i="48"/>
  <c r="H95" i="46"/>
  <c r="F95" i="46" s="1"/>
  <c r="G95" i="46"/>
  <c r="D95" i="46"/>
  <c r="H94" i="46"/>
  <c r="C94" i="46" s="1"/>
  <c r="G94" i="46"/>
  <c r="F94" i="46"/>
  <c r="E94" i="46"/>
  <c r="D94" i="46"/>
  <c r="H93" i="46"/>
  <c r="D93" i="46" s="1"/>
  <c r="E93" i="46"/>
  <c r="C93" i="46"/>
  <c r="H92" i="46"/>
  <c r="G92" i="46" s="1"/>
  <c r="F92" i="46"/>
  <c r="C92" i="46"/>
  <c r="H91" i="46"/>
  <c r="F91" i="46" s="1"/>
  <c r="G91" i="46"/>
  <c r="D91" i="46"/>
  <c r="H90" i="46"/>
  <c r="C90" i="46" s="1"/>
  <c r="G90" i="46"/>
  <c r="F90" i="46"/>
  <c r="E90" i="46"/>
  <c r="D90" i="46"/>
  <c r="H89" i="46"/>
  <c r="D89" i="46" s="1"/>
  <c r="E89" i="46"/>
  <c r="C89" i="46"/>
  <c r="H88" i="46"/>
  <c r="G88" i="46" s="1"/>
  <c r="F88" i="46"/>
  <c r="C88" i="46"/>
  <c r="H87" i="46"/>
  <c r="E87" i="46" s="1"/>
  <c r="G87" i="46"/>
  <c r="F87" i="46"/>
  <c r="D87" i="46"/>
  <c r="H86" i="46"/>
  <c r="C86" i="46" s="1"/>
  <c r="G86" i="46"/>
  <c r="F86" i="46"/>
  <c r="E86" i="46"/>
  <c r="D86" i="46"/>
  <c r="H85" i="46"/>
  <c r="D85" i="46" s="1"/>
  <c r="E85" i="46"/>
  <c r="C85" i="46"/>
  <c r="H84" i="46"/>
  <c r="G84" i="46" s="1"/>
  <c r="F84" i="46"/>
  <c r="C84" i="46"/>
  <c r="H83" i="46"/>
  <c r="F83" i="46" s="1"/>
  <c r="G83" i="46"/>
  <c r="D83" i="46"/>
  <c r="H82" i="46"/>
  <c r="C82" i="46" s="1"/>
  <c r="G82" i="46"/>
  <c r="F82" i="46"/>
  <c r="E82" i="46"/>
  <c r="D82" i="46"/>
  <c r="H81" i="46"/>
  <c r="D81" i="46" s="1"/>
  <c r="E81" i="46"/>
  <c r="C81" i="46"/>
  <c r="H80" i="46"/>
  <c r="G80" i="46" s="1"/>
  <c r="F80" i="46"/>
  <c r="C80" i="46"/>
  <c r="H79" i="46"/>
  <c r="E79" i="46" s="1"/>
  <c r="G79" i="46"/>
  <c r="F79" i="46"/>
  <c r="D79" i="46"/>
  <c r="H78" i="46"/>
  <c r="C78" i="46" s="1"/>
  <c r="G78" i="46"/>
  <c r="F78" i="46"/>
  <c r="E78" i="46"/>
  <c r="D78" i="46"/>
  <c r="H77" i="46"/>
  <c r="D77" i="46" s="1"/>
  <c r="E77" i="46"/>
  <c r="C77" i="46"/>
  <c r="H76" i="46"/>
  <c r="G76" i="46" s="1"/>
  <c r="F76" i="46"/>
  <c r="C76" i="46"/>
  <c r="H75" i="46"/>
  <c r="F75" i="46" s="1"/>
  <c r="G75" i="46"/>
  <c r="D75" i="46"/>
  <c r="H74" i="46"/>
  <c r="C74" i="46" s="1"/>
  <c r="G74" i="46"/>
  <c r="F74" i="46"/>
  <c r="E74" i="46"/>
  <c r="D74" i="46"/>
  <c r="H73" i="46"/>
  <c r="D73" i="46" s="1"/>
  <c r="E73" i="46"/>
  <c r="C73" i="46"/>
  <c r="H72" i="46"/>
  <c r="G72" i="46" s="1"/>
  <c r="F72" i="46"/>
  <c r="C72" i="46"/>
  <c r="H71" i="46"/>
  <c r="F71" i="46" s="1"/>
  <c r="G71" i="46"/>
  <c r="D71" i="46"/>
  <c r="H70" i="46"/>
  <c r="C70" i="46" s="1"/>
  <c r="G70" i="46"/>
  <c r="F70" i="46"/>
  <c r="E70" i="46"/>
  <c r="D70" i="46"/>
  <c r="H69" i="46"/>
  <c r="D69" i="46" s="1"/>
  <c r="E69" i="46"/>
  <c r="C69" i="46"/>
  <c r="H68" i="46"/>
  <c r="G68" i="46" s="1"/>
  <c r="F68" i="46"/>
  <c r="C68" i="46"/>
  <c r="H67" i="46"/>
  <c r="F67" i="46" s="1"/>
  <c r="G67" i="46"/>
  <c r="D67" i="46"/>
  <c r="H66" i="46"/>
  <c r="C66" i="46" s="1"/>
  <c r="G66" i="46"/>
  <c r="F66" i="46"/>
  <c r="E66" i="46"/>
  <c r="D66" i="46"/>
  <c r="H65" i="46"/>
  <c r="D65" i="46" s="1"/>
  <c r="E65" i="46"/>
  <c r="C65" i="46"/>
  <c r="H64" i="46"/>
  <c r="G64" i="46" s="1"/>
  <c r="F64" i="46"/>
  <c r="C64" i="46"/>
  <c r="H63" i="46"/>
  <c r="F63" i="46" s="1"/>
  <c r="G63" i="46"/>
  <c r="D63" i="46"/>
  <c r="H62" i="46"/>
  <c r="C62" i="46" s="1"/>
  <c r="G62" i="46"/>
  <c r="F62" i="46"/>
  <c r="E62" i="46"/>
  <c r="D62" i="46"/>
  <c r="H61" i="46"/>
  <c r="D61" i="46" s="1"/>
  <c r="E61" i="46"/>
  <c r="C61" i="46"/>
  <c r="H60" i="46"/>
  <c r="G60" i="46" s="1"/>
  <c r="F60" i="46"/>
  <c r="C60" i="46"/>
  <c r="H59" i="46"/>
  <c r="F59" i="46" s="1"/>
  <c r="G59" i="46"/>
  <c r="D59" i="46"/>
  <c r="H58" i="46"/>
  <c r="C58" i="46" s="1"/>
  <c r="G58" i="46"/>
  <c r="F58" i="46"/>
  <c r="E58" i="46"/>
  <c r="D58" i="46"/>
  <c r="H57" i="46"/>
  <c r="D57" i="46" s="1"/>
  <c r="E57" i="46"/>
  <c r="C57" i="46"/>
  <c r="H56" i="46"/>
  <c r="G56" i="46" s="1"/>
  <c r="F56" i="46"/>
  <c r="C56" i="46"/>
  <c r="H55" i="46"/>
  <c r="F55" i="46" s="1"/>
  <c r="G55" i="46"/>
  <c r="D55" i="46"/>
  <c r="Q95" i="45"/>
  <c r="P95" i="45"/>
  <c r="O95" i="45"/>
  <c r="N95" i="45"/>
  <c r="M95" i="45"/>
  <c r="L95" i="45"/>
  <c r="K95" i="45"/>
  <c r="J95" i="45"/>
  <c r="I95" i="45"/>
  <c r="H95" i="45"/>
  <c r="G95" i="45"/>
  <c r="F95" i="45"/>
  <c r="E95" i="45"/>
  <c r="D95" i="45"/>
  <c r="C95" i="45"/>
  <c r="Q94" i="45"/>
  <c r="P94" i="45"/>
  <c r="O94" i="45"/>
  <c r="N94" i="45"/>
  <c r="M94" i="45"/>
  <c r="L94" i="45"/>
  <c r="K94" i="45"/>
  <c r="J94" i="45"/>
  <c r="I94" i="45"/>
  <c r="H94" i="45"/>
  <c r="G94" i="45"/>
  <c r="F94" i="45"/>
  <c r="E94" i="45"/>
  <c r="D94" i="45"/>
  <c r="C94" i="45"/>
  <c r="Q93" i="45"/>
  <c r="P93" i="45"/>
  <c r="O93" i="45"/>
  <c r="N93" i="45"/>
  <c r="M93" i="45"/>
  <c r="L93" i="45"/>
  <c r="K93" i="45"/>
  <c r="J93" i="45"/>
  <c r="I93" i="45"/>
  <c r="H93" i="45"/>
  <c r="G93" i="45"/>
  <c r="F93" i="45"/>
  <c r="E93" i="45"/>
  <c r="D93" i="45"/>
  <c r="C93" i="45"/>
  <c r="Q92" i="45"/>
  <c r="P92" i="45"/>
  <c r="O92" i="45"/>
  <c r="N92" i="45"/>
  <c r="M92" i="45"/>
  <c r="L92" i="45"/>
  <c r="K92" i="45"/>
  <c r="J92" i="45"/>
  <c r="I92" i="45"/>
  <c r="H92" i="45"/>
  <c r="G92" i="45"/>
  <c r="F92" i="45"/>
  <c r="E92" i="45"/>
  <c r="D92" i="45"/>
  <c r="C92" i="45"/>
  <c r="Q91" i="45"/>
  <c r="P91" i="45"/>
  <c r="O91" i="45"/>
  <c r="N91" i="45"/>
  <c r="M91" i="45"/>
  <c r="L91" i="45"/>
  <c r="K91" i="45"/>
  <c r="J91" i="45"/>
  <c r="I91" i="45"/>
  <c r="H91" i="45"/>
  <c r="G91" i="45"/>
  <c r="F91" i="45"/>
  <c r="E91" i="45"/>
  <c r="D91" i="45"/>
  <c r="C91" i="45"/>
  <c r="Q90" i="45"/>
  <c r="P90" i="45"/>
  <c r="O90" i="45"/>
  <c r="N90" i="45"/>
  <c r="M90" i="45"/>
  <c r="L90" i="45"/>
  <c r="K90" i="45"/>
  <c r="J90" i="45"/>
  <c r="I90" i="45"/>
  <c r="H90" i="45"/>
  <c r="G90" i="45"/>
  <c r="F90" i="45"/>
  <c r="E90" i="45"/>
  <c r="D90" i="45"/>
  <c r="C90" i="45"/>
  <c r="Q89" i="45"/>
  <c r="P89" i="45"/>
  <c r="O89" i="45"/>
  <c r="N89" i="45"/>
  <c r="M89" i="45"/>
  <c r="L89" i="45"/>
  <c r="K89" i="45"/>
  <c r="J89" i="45"/>
  <c r="I89" i="45"/>
  <c r="H89" i="45"/>
  <c r="G89" i="45"/>
  <c r="F89" i="45"/>
  <c r="E89" i="45"/>
  <c r="D89" i="45"/>
  <c r="C89" i="45"/>
  <c r="Q88" i="45"/>
  <c r="P88" i="45"/>
  <c r="O88" i="45"/>
  <c r="N88" i="45"/>
  <c r="M88" i="45"/>
  <c r="L88" i="45"/>
  <c r="K88" i="45"/>
  <c r="J88" i="45"/>
  <c r="I88" i="45"/>
  <c r="H88" i="45"/>
  <c r="G88" i="45"/>
  <c r="F88" i="45"/>
  <c r="E88" i="45"/>
  <c r="D88" i="45"/>
  <c r="C88" i="45"/>
  <c r="Q87" i="45"/>
  <c r="P87" i="45"/>
  <c r="O87" i="45"/>
  <c r="N87" i="45"/>
  <c r="M87" i="45"/>
  <c r="L87" i="45"/>
  <c r="K87" i="45"/>
  <c r="J87" i="45"/>
  <c r="I87" i="45"/>
  <c r="H87" i="45"/>
  <c r="G87" i="45"/>
  <c r="F87" i="45"/>
  <c r="E87" i="45"/>
  <c r="D87" i="45"/>
  <c r="C87" i="45"/>
  <c r="Q86" i="45"/>
  <c r="P86" i="45"/>
  <c r="O86" i="45"/>
  <c r="N86" i="45"/>
  <c r="M86" i="45"/>
  <c r="L86" i="45"/>
  <c r="K86" i="45"/>
  <c r="J86" i="45"/>
  <c r="I86" i="45"/>
  <c r="H86" i="45"/>
  <c r="G86" i="45"/>
  <c r="F86" i="45"/>
  <c r="E86" i="45"/>
  <c r="D86" i="45"/>
  <c r="C86" i="45"/>
  <c r="Q85" i="45"/>
  <c r="P85" i="45"/>
  <c r="O85" i="45"/>
  <c r="N85" i="45"/>
  <c r="M85" i="45"/>
  <c r="L85" i="45"/>
  <c r="K85" i="45"/>
  <c r="J85" i="45"/>
  <c r="I85" i="45"/>
  <c r="H85" i="45"/>
  <c r="G85" i="45"/>
  <c r="F85" i="45"/>
  <c r="E85" i="45"/>
  <c r="D85" i="45"/>
  <c r="C85" i="45"/>
  <c r="Q84" i="45"/>
  <c r="P84" i="45"/>
  <c r="O84" i="45"/>
  <c r="N84" i="45"/>
  <c r="M84" i="45"/>
  <c r="L84" i="45"/>
  <c r="K84" i="45"/>
  <c r="J84" i="45"/>
  <c r="I84" i="45"/>
  <c r="H84" i="45"/>
  <c r="G84" i="45"/>
  <c r="F84" i="45"/>
  <c r="E84" i="45"/>
  <c r="D84" i="45"/>
  <c r="C84" i="45"/>
  <c r="Q83" i="45"/>
  <c r="P83" i="45"/>
  <c r="O83" i="45"/>
  <c r="N83" i="45"/>
  <c r="M83" i="45"/>
  <c r="L83" i="45"/>
  <c r="K83" i="45"/>
  <c r="J83" i="45"/>
  <c r="I83" i="45"/>
  <c r="H83" i="45"/>
  <c r="G83" i="45"/>
  <c r="F83" i="45"/>
  <c r="E83" i="45"/>
  <c r="D83" i="45"/>
  <c r="C83" i="45"/>
  <c r="Q82" i="45"/>
  <c r="P82" i="45"/>
  <c r="O82" i="45"/>
  <c r="N82" i="45"/>
  <c r="M82" i="45"/>
  <c r="L82" i="45"/>
  <c r="K82" i="45"/>
  <c r="J82" i="45"/>
  <c r="I82" i="45"/>
  <c r="H82" i="45"/>
  <c r="G82" i="45"/>
  <c r="F82" i="45"/>
  <c r="E82" i="45"/>
  <c r="D82" i="45"/>
  <c r="C82" i="45"/>
  <c r="Q81" i="45"/>
  <c r="P81" i="45"/>
  <c r="O81" i="45"/>
  <c r="N81" i="45"/>
  <c r="M81" i="45"/>
  <c r="L81" i="45"/>
  <c r="K81" i="45"/>
  <c r="J81" i="45"/>
  <c r="I81" i="45"/>
  <c r="H81" i="45"/>
  <c r="G81" i="45"/>
  <c r="F81" i="45"/>
  <c r="E81" i="45"/>
  <c r="D81" i="45"/>
  <c r="C81" i="45"/>
  <c r="Q80" i="45"/>
  <c r="P80" i="45"/>
  <c r="O80" i="45"/>
  <c r="N80" i="45"/>
  <c r="M80" i="45"/>
  <c r="L80" i="45"/>
  <c r="K80" i="45"/>
  <c r="J80" i="45"/>
  <c r="I80" i="45"/>
  <c r="H80" i="45"/>
  <c r="G80" i="45"/>
  <c r="F80" i="45"/>
  <c r="E80" i="45"/>
  <c r="D80" i="45"/>
  <c r="C80" i="45"/>
  <c r="Q79" i="45"/>
  <c r="P79" i="45"/>
  <c r="O79" i="45"/>
  <c r="N79" i="45"/>
  <c r="M79" i="45"/>
  <c r="L79" i="45"/>
  <c r="K79" i="45"/>
  <c r="J79" i="45"/>
  <c r="I79" i="45"/>
  <c r="H79" i="45"/>
  <c r="G79" i="45"/>
  <c r="F79" i="45"/>
  <c r="E79" i="45"/>
  <c r="D79" i="45"/>
  <c r="C79" i="45"/>
  <c r="Q78" i="45"/>
  <c r="P78" i="45"/>
  <c r="O78" i="45"/>
  <c r="N78" i="45"/>
  <c r="M78" i="45"/>
  <c r="L78" i="45"/>
  <c r="K78" i="45"/>
  <c r="J78" i="45"/>
  <c r="I78" i="45"/>
  <c r="H78" i="45"/>
  <c r="G78" i="45"/>
  <c r="F78" i="45"/>
  <c r="E78" i="45"/>
  <c r="D78" i="45"/>
  <c r="C78" i="45"/>
  <c r="Q77" i="45"/>
  <c r="P77" i="45"/>
  <c r="O77" i="45"/>
  <c r="N77" i="45"/>
  <c r="M77" i="45"/>
  <c r="L77" i="45"/>
  <c r="K77" i="45"/>
  <c r="J77" i="45"/>
  <c r="I77" i="45"/>
  <c r="H77" i="45"/>
  <c r="G77" i="45"/>
  <c r="F77" i="45"/>
  <c r="E77" i="45"/>
  <c r="D77" i="45"/>
  <c r="C77" i="45"/>
  <c r="Q76" i="45"/>
  <c r="P76" i="45"/>
  <c r="O76" i="45"/>
  <c r="N76" i="45"/>
  <c r="M76" i="45"/>
  <c r="L76" i="45"/>
  <c r="K76" i="45"/>
  <c r="J76" i="45"/>
  <c r="I76" i="45"/>
  <c r="H76" i="45"/>
  <c r="G76" i="45"/>
  <c r="F76" i="45"/>
  <c r="E76" i="45"/>
  <c r="D76" i="45"/>
  <c r="C76" i="45"/>
  <c r="Q75" i="45"/>
  <c r="P75" i="45"/>
  <c r="O75" i="45"/>
  <c r="N75" i="45"/>
  <c r="M75" i="45"/>
  <c r="L75" i="45"/>
  <c r="K75" i="45"/>
  <c r="J75" i="45"/>
  <c r="I75" i="45"/>
  <c r="H75" i="45"/>
  <c r="G75" i="45"/>
  <c r="F75" i="45"/>
  <c r="E75" i="45"/>
  <c r="D75" i="45"/>
  <c r="C75" i="45"/>
  <c r="Q74" i="45"/>
  <c r="P74" i="45"/>
  <c r="O74" i="45"/>
  <c r="N74" i="45"/>
  <c r="M74" i="45"/>
  <c r="L74" i="45"/>
  <c r="K74" i="45"/>
  <c r="J74" i="45"/>
  <c r="I74" i="45"/>
  <c r="H74" i="45"/>
  <c r="G74" i="45"/>
  <c r="F74" i="45"/>
  <c r="E74" i="45"/>
  <c r="D74" i="45"/>
  <c r="C74" i="45"/>
  <c r="Q73" i="45"/>
  <c r="P73" i="45"/>
  <c r="O73" i="45"/>
  <c r="N73" i="45"/>
  <c r="M73" i="45"/>
  <c r="L73" i="45"/>
  <c r="K73" i="45"/>
  <c r="J73" i="45"/>
  <c r="I73" i="45"/>
  <c r="H73" i="45"/>
  <c r="G73" i="45"/>
  <c r="F73" i="45"/>
  <c r="E73" i="45"/>
  <c r="D73" i="45"/>
  <c r="C73" i="45"/>
  <c r="Q72" i="45"/>
  <c r="P72" i="45"/>
  <c r="O72" i="45"/>
  <c r="N72" i="45"/>
  <c r="M72" i="45"/>
  <c r="L72" i="45"/>
  <c r="K72" i="45"/>
  <c r="J72" i="45"/>
  <c r="I72" i="45"/>
  <c r="H72" i="45"/>
  <c r="G72" i="45"/>
  <c r="F72" i="45"/>
  <c r="E72" i="45"/>
  <c r="D72" i="45"/>
  <c r="C72" i="45"/>
  <c r="Q71" i="45"/>
  <c r="P71" i="45"/>
  <c r="O71" i="45"/>
  <c r="N71" i="45"/>
  <c r="M71" i="45"/>
  <c r="L71" i="45"/>
  <c r="K71" i="45"/>
  <c r="J71" i="45"/>
  <c r="I71" i="45"/>
  <c r="H71" i="45"/>
  <c r="G71" i="45"/>
  <c r="F71" i="45"/>
  <c r="E71" i="45"/>
  <c r="D71" i="45"/>
  <c r="C71" i="45"/>
  <c r="Q70" i="45"/>
  <c r="P70" i="45"/>
  <c r="O70" i="45"/>
  <c r="N70" i="45"/>
  <c r="M70" i="45"/>
  <c r="L70" i="45"/>
  <c r="K70" i="45"/>
  <c r="J70" i="45"/>
  <c r="I70" i="45"/>
  <c r="H70" i="45"/>
  <c r="G70" i="45"/>
  <c r="F70" i="45"/>
  <c r="E70" i="45"/>
  <c r="D70" i="45"/>
  <c r="C70" i="45"/>
  <c r="Q69" i="45"/>
  <c r="P69" i="45"/>
  <c r="O69" i="45"/>
  <c r="N69" i="45"/>
  <c r="M69" i="45"/>
  <c r="L69" i="45"/>
  <c r="K69" i="45"/>
  <c r="J69" i="45"/>
  <c r="I69" i="45"/>
  <c r="H69" i="45"/>
  <c r="G69" i="45"/>
  <c r="F69" i="45"/>
  <c r="E69" i="45"/>
  <c r="D69" i="45"/>
  <c r="C69" i="45"/>
  <c r="Q68" i="45"/>
  <c r="P68" i="45"/>
  <c r="O68" i="45"/>
  <c r="N68" i="45"/>
  <c r="M68" i="45"/>
  <c r="L68" i="45"/>
  <c r="K68" i="45"/>
  <c r="J68" i="45"/>
  <c r="I68" i="45"/>
  <c r="H68" i="45"/>
  <c r="G68" i="45"/>
  <c r="F68" i="45"/>
  <c r="E68" i="45"/>
  <c r="D68" i="45"/>
  <c r="C68" i="45"/>
  <c r="Q67" i="45"/>
  <c r="P67" i="45"/>
  <c r="O67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Q66" i="45"/>
  <c r="P66" i="45"/>
  <c r="O66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Q65" i="45"/>
  <c r="P65" i="45"/>
  <c r="O65" i="45"/>
  <c r="N65" i="45"/>
  <c r="M65" i="45"/>
  <c r="L65" i="45"/>
  <c r="K65" i="45"/>
  <c r="J65" i="45"/>
  <c r="I65" i="45"/>
  <c r="H65" i="45"/>
  <c r="G65" i="45"/>
  <c r="F65" i="45"/>
  <c r="E65" i="45"/>
  <c r="D65" i="45"/>
  <c r="C65" i="45"/>
  <c r="Q64" i="45"/>
  <c r="P64" i="45"/>
  <c r="O64" i="45"/>
  <c r="N64" i="45"/>
  <c r="M64" i="45"/>
  <c r="L64" i="45"/>
  <c r="K64" i="45"/>
  <c r="J64" i="45"/>
  <c r="I64" i="45"/>
  <c r="H64" i="45"/>
  <c r="G64" i="45"/>
  <c r="F64" i="45"/>
  <c r="E64" i="45"/>
  <c r="D64" i="45"/>
  <c r="C64" i="45"/>
  <c r="Q63" i="45"/>
  <c r="P63" i="45"/>
  <c r="O63" i="45"/>
  <c r="N63" i="45"/>
  <c r="M63" i="45"/>
  <c r="L63" i="45"/>
  <c r="K63" i="45"/>
  <c r="J63" i="45"/>
  <c r="I63" i="45"/>
  <c r="H63" i="45"/>
  <c r="G63" i="45"/>
  <c r="F63" i="45"/>
  <c r="E63" i="45"/>
  <c r="D63" i="45"/>
  <c r="C63" i="45"/>
  <c r="Q62" i="45"/>
  <c r="P62" i="45"/>
  <c r="O62" i="45"/>
  <c r="N62" i="45"/>
  <c r="M62" i="45"/>
  <c r="L62" i="45"/>
  <c r="K62" i="45"/>
  <c r="J62" i="45"/>
  <c r="I62" i="45"/>
  <c r="H62" i="45"/>
  <c r="G62" i="45"/>
  <c r="F62" i="45"/>
  <c r="E62" i="45"/>
  <c r="D62" i="45"/>
  <c r="C62" i="45"/>
  <c r="Q61" i="45"/>
  <c r="P61" i="45"/>
  <c r="O61" i="45"/>
  <c r="N61" i="45"/>
  <c r="M61" i="45"/>
  <c r="L61" i="45"/>
  <c r="K61" i="45"/>
  <c r="J61" i="45"/>
  <c r="I61" i="45"/>
  <c r="H61" i="45"/>
  <c r="G61" i="45"/>
  <c r="F61" i="45"/>
  <c r="E61" i="45"/>
  <c r="D61" i="45"/>
  <c r="C61" i="45"/>
  <c r="Q60" i="45"/>
  <c r="P60" i="45"/>
  <c r="O60" i="45"/>
  <c r="N60" i="45"/>
  <c r="M60" i="45"/>
  <c r="L60" i="45"/>
  <c r="K60" i="45"/>
  <c r="J60" i="45"/>
  <c r="I60" i="45"/>
  <c r="H60" i="45"/>
  <c r="G60" i="45"/>
  <c r="F60" i="45"/>
  <c r="E60" i="45"/>
  <c r="D60" i="45"/>
  <c r="C60" i="45"/>
  <c r="Q59" i="45"/>
  <c r="P59" i="45"/>
  <c r="O59" i="45"/>
  <c r="N59" i="45"/>
  <c r="M59" i="45"/>
  <c r="L59" i="45"/>
  <c r="K59" i="45"/>
  <c r="J59" i="45"/>
  <c r="I59" i="45"/>
  <c r="H59" i="45"/>
  <c r="G59" i="45"/>
  <c r="F59" i="45"/>
  <c r="E59" i="45"/>
  <c r="D59" i="45"/>
  <c r="C59" i="45"/>
  <c r="Q58" i="45"/>
  <c r="P58" i="45"/>
  <c r="O58" i="45"/>
  <c r="N58" i="45"/>
  <c r="M58" i="45"/>
  <c r="L58" i="45"/>
  <c r="K58" i="45"/>
  <c r="J58" i="45"/>
  <c r="I58" i="45"/>
  <c r="H58" i="45"/>
  <c r="G58" i="45"/>
  <c r="F58" i="45"/>
  <c r="E58" i="45"/>
  <c r="D58" i="45"/>
  <c r="C58" i="45"/>
  <c r="Q57" i="45"/>
  <c r="P57" i="45"/>
  <c r="O57" i="45"/>
  <c r="N57" i="45"/>
  <c r="M57" i="45"/>
  <c r="L57" i="45"/>
  <c r="K57" i="45"/>
  <c r="J57" i="45"/>
  <c r="I57" i="45"/>
  <c r="H57" i="45"/>
  <c r="G57" i="45"/>
  <c r="F57" i="45"/>
  <c r="E57" i="45"/>
  <c r="D57" i="45"/>
  <c r="C57" i="45"/>
  <c r="Q56" i="45"/>
  <c r="P56" i="45"/>
  <c r="O56" i="45"/>
  <c r="N56" i="45"/>
  <c r="M56" i="45"/>
  <c r="L56" i="45"/>
  <c r="K56" i="45"/>
  <c r="J56" i="45"/>
  <c r="I56" i="45"/>
  <c r="H56" i="45"/>
  <c r="G56" i="45"/>
  <c r="F56" i="45"/>
  <c r="E56" i="45"/>
  <c r="D56" i="45"/>
  <c r="C56" i="45"/>
  <c r="Q55" i="45"/>
  <c r="P55" i="45"/>
  <c r="O55" i="45"/>
  <c r="N55" i="45"/>
  <c r="M55" i="45"/>
  <c r="L55" i="45"/>
  <c r="K55" i="45"/>
  <c r="J55" i="45"/>
  <c r="I55" i="45"/>
  <c r="H55" i="45"/>
  <c r="G55" i="45"/>
  <c r="F55" i="45"/>
  <c r="E55" i="45"/>
  <c r="D55" i="45"/>
  <c r="C55" i="45"/>
  <c r="C57" i="43"/>
  <c r="D57" i="43"/>
  <c r="E57" i="43"/>
  <c r="F57" i="43"/>
  <c r="G57" i="43"/>
  <c r="H57" i="43"/>
  <c r="I57" i="43"/>
  <c r="J57" i="43"/>
  <c r="K57" i="43"/>
  <c r="L57" i="43"/>
  <c r="M57" i="43"/>
  <c r="N57" i="43"/>
  <c r="O57" i="43"/>
  <c r="C58" i="43"/>
  <c r="D58" i="43"/>
  <c r="E58" i="43"/>
  <c r="F58" i="43"/>
  <c r="G58" i="43"/>
  <c r="H58" i="43"/>
  <c r="I58" i="43"/>
  <c r="J58" i="43"/>
  <c r="K58" i="43"/>
  <c r="L58" i="43"/>
  <c r="M58" i="43"/>
  <c r="N58" i="43"/>
  <c r="O58" i="43"/>
  <c r="C59" i="43"/>
  <c r="D59" i="43"/>
  <c r="E59" i="43"/>
  <c r="F59" i="43"/>
  <c r="G59" i="43"/>
  <c r="H59" i="43"/>
  <c r="I59" i="43"/>
  <c r="J59" i="43"/>
  <c r="K59" i="43"/>
  <c r="L59" i="43"/>
  <c r="M59" i="43"/>
  <c r="N59" i="43"/>
  <c r="O59" i="43"/>
  <c r="C60" i="43"/>
  <c r="D60" i="43"/>
  <c r="E60" i="43"/>
  <c r="F60" i="43"/>
  <c r="G60" i="43"/>
  <c r="H60" i="43"/>
  <c r="I60" i="43"/>
  <c r="J60" i="43"/>
  <c r="K60" i="43"/>
  <c r="L60" i="43"/>
  <c r="M60" i="43"/>
  <c r="N60" i="43"/>
  <c r="O60" i="43"/>
  <c r="C61" i="43"/>
  <c r="D61" i="43"/>
  <c r="E61" i="43"/>
  <c r="F61" i="43"/>
  <c r="G61" i="43"/>
  <c r="H61" i="43"/>
  <c r="I61" i="43"/>
  <c r="J61" i="43"/>
  <c r="K61" i="43"/>
  <c r="L61" i="43"/>
  <c r="M61" i="43"/>
  <c r="N61" i="43"/>
  <c r="O61" i="43"/>
  <c r="C62" i="43"/>
  <c r="D62" i="43"/>
  <c r="E62" i="43"/>
  <c r="F62" i="43"/>
  <c r="G62" i="43"/>
  <c r="H62" i="43"/>
  <c r="I62" i="43"/>
  <c r="J62" i="43"/>
  <c r="K62" i="43"/>
  <c r="L62" i="43"/>
  <c r="M62" i="43"/>
  <c r="N62" i="43"/>
  <c r="O62" i="43"/>
  <c r="C63" i="43"/>
  <c r="D63" i="43"/>
  <c r="E63" i="43"/>
  <c r="F63" i="43"/>
  <c r="G63" i="43"/>
  <c r="H63" i="43"/>
  <c r="I63" i="43"/>
  <c r="J63" i="43"/>
  <c r="K63" i="43"/>
  <c r="L63" i="43"/>
  <c r="M63" i="43"/>
  <c r="N63" i="43"/>
  <c r="O63" i="43"/>
  <c r="C64" i="43"/>
  <c r="D64" i="43"/>
  <c r="E64" i="43"/>
  <c r="F64" i="43"/>
  <c r="G64" i="43"/>
  <c r="H64" i="43"/>
  <c r="I64" i="43"/>
  <c r="J64" i="43"/>
  <c r="K64" i="43"/>
  <c r="L64" i="43"/>
  <c r="M64" i="43"/>
  <c r="N64" i="43"/>
  <c r="O64" i="43"/>
  <c r="C65" i="43"/>
  <c r="D65" i="43"/>
  <c r="E65" i="43"/>
  <c r="F65" i="43"/>
  <c r="G65" i="43"/>
  <c r="H65" i="43"/>
  <c r="I65" i="43"/>
  <c r="J65" i="43"/>
  <c r="K65" i="43"/>
  <c r="L65" i="43"/>
  <c r="M65" i="43"/>
  <c r="N65" i="43"/>
  <c r="O65" i="43"/>
  <c r="C66" i="43"/>
  <c r="D66" i="43"/>
  <c r="E66" i="43"/>
  <c r="F66" i="43"/>
  <c r="G66" i="43"/>
  <c r="H66" i="43"/>
  <c r="I66" i="43"/>
  <c r="J66" i="43"/>
  <c r="K66" i="43"/>
  <c r="L66" i="43"/>
  <c r="M66" i="43"/>
  <c r="N66" i="43"/>
  <c r="O66" i="43"/>
  <c r="C67" i="43"/>
  <c r="D67" i="43"/>
  <c r="E67" i="43"/>
  <c r="F67" i="43"/>
  <c r="G67" i="43"/>
  <c r="H67" i="43"/>
  <c r="I67" i="43"/>
  <c r="J67" i="43"/>
  <c r="K67" i="43"/>
  <c r="L67" i="43"/>
  <c r="M67" i="43"/>
  <c r="N67" i="43"/>
  <c r="O67" i="43"/>
  <c r="C68" i="43"/>
  <c r="D68" i="43"/>
  <c r="E68" i="43"/>
  <c r="F68" i="43"/>
  <c r="G68" i="43"/>
  <c r="H68" i="43"/>
  <c r="I68" i="43"/>
  <c r="J68" i="43"/>
  <c r="K68" i="43"/>
  <c r="L68" i="43"/>
  <c r="M68" i="43"/>
  <c r="N68" i="43"/>
  <c r="O68" i="43"/>
  <c r="C69" i="43"/>
  <c r="D69" i="43"/>
  <c r="E69" i="43"/>
  <c r="F69" i="43"/>
  <c r="G69" i="43"/>
  <c r="H69" i="43"/>
  <c r="I69" i="43"/>
  <c r="J69" i="43"/>
  <c r="K69" i="43"/>
  <c r="L69" i="43"/>
  <c r="M69" i="43"/>
  <c r="N69" i="43"/>
  <c r="O69" i="43"/>
  <c r="C70" i="43"/>
  <c r="D70" i="43"/>
  <c r="E70" i="43"/>
  <c r="F70" i="43"/>
  <c r="G70" i="43"/>
  <c r="H70" i="43"/>
  <c r="I70" i="43"/>
  <c r="J70" i="43"/>
  <c r="K70" i="43"/>
  <c r="L70" i="43"/>
  <c r="M70" i="43"/>
  <c r="N70" i="43"/>
  <c r="O70" i="43"/>
  <c r="C71" i="43"/>
  <c r="D71" i="43"/>
  <c r="E71" i="43"/>
  <c r="F71" i="43"/>
  <c r="G71" i="43"/>
  <c r="H71" i="43"/>
  <c r="I71" i="43"/>
  <c r="J71" i="43"/>
  <c r="K71" i="43"/>
  <c r="L71" i="43"/>
  <c r="M71" i="43"/>
  <c r="N71" i="43"/>
  <c r="O71" i="43"/>
  <c r="C72" i="43"/>
  <c r="D72" i="43"/>
  <c r="E72" i="43"/>
  <c r="F72" i="43"/>
  <c r="G72" i="43"/>
  <c r="H72" i="43"/>
  <c r="I72" i="43"/>
  <c r="J72" i="43"/>
  <c r="K72" i="43"/>
  <c r="L72" i="43"/>
  <c r="M72" i="43"/>
  <c r="N72" i="43"/>
  <c r="O72" i="43"/>
  <c r="C73" i="43"/>
  <c r="D73" i="43"/>
  <c r="E73" i="43"/>
  <c r="F73" i="43"/>
  <c r="G73" i="43"/>
  <c r="H73" i="43"/>
  <c r="I73" i="43"/>
  <c r="J73" i="43"/>
  <c r="K73" i="43"/>
  <c r="L73" i="43"/>
  <c r="M73" i="43"/>
  <c r="N73" i="43"/>
  <c r="O73" i="43"/>
  <c r="C74" i="43"/>
  <c r="D74" i="43"/>
  <c r="E74" i="43"/>
  <c r="F74" i="43"/>
  <c r="G74" i="43"/>
  <c r="H74" i="43"/>
  <c r="I74" i="43"/>
  <c r="J74" i="43"/>
  <c r="K74" i="43"/>
  <c r="L74" i="43"/>
  <c r="M74" i="43"/>
  <c r="N74" i="43"/>
  <c r="O74" i="43"/>
  <c r="C75" i="43"/>
  <c r="D75" i="43"/>
  <c r="E75" i="43"/>
  <c r="F75" i="43"/>
  <c r="G75" i="43"/>
  <c r="H75" i="43"/>
  <c r="I75" i="43"/>
  <c r="J75" i="43"/>
  <c r="K75" i="43"/>
  <c r="L75" i="43"/>
  <c r="M75" i="43"/>
  <c r="N75" i="43"/>
  <c r="O75" i="43"/>
  <c r="C76" i="43"/>
  <c r="D76" i="43"/>
  <c r="E76" i="43"/>
  <c r="F76" i="43"/>
  <c r="G76" i="43"/>
  <c r="H76" i="43"/>
  <c r="I76" i="43"/>
  <c r="J76" i="43"/>
  <c r="K76" i="43"/>
  <c r="L76" i="43"/>
  <c r="M76" i="43"/>
  <c r="N76" i="43"/>
  <c r="O76" i="43"/>
  <c r="C77" i="43"/>
  <c r="D77" i="43"/>
  <c r="E77" i="43"/>
  <c r="F77" i="43"/>
  <c r="G77" i="43"/>
  <c r="H77" i="43"/>
  <c r="I77" i="43"/>
  <c r="J77" i="43"/>
  <c r="K77" i="43"/>
  <c r="L77" i="43"/>
  <c r="M77" i="43"/>
  <c r="N77" i="43"/>
  <c r="O77" i="43"/>
  <c r="C78" i="43"/>
  <c r="D78" i="43"/>
  <c r="E78" i="43"/>
  <c r="F78" i="43"/>
  <c r="G78" i="43"/>
  <c r="H78" i="43"/>
  <c r="I78" i="43"/>
  <c r="J78" i="43"/>
  <c r="K78" i="43"/>
  <c r="L78" i="43"/>
  <c r="M78" i="43"/>
  <c r="N78" i="43"/>
  <c r="O78" i="43"/>
  <c r="C79" i="43"/>
  <c r="D79" i="43"/>
  <c r="E79" i="43"/>
  <c r="F79" i="43"/>
  <c r="G79" i="43"/>
  <c r="H79" i="43"/>
  <c r="I79" i="43"/>
  <c r="J79" i="43"/>
  <c r="K79" i="43"/>
  <c r="L79" i="43"/>
  <c r="M79" i="43"/>
  <c r="N79" i="43"/>
  <c r="O79" i="43"/>
  <c r="C80" i="43"/>
  <c r="D80" i="43"/>
  <c r="E80" i="43"/>
  <c r="F80" i="43"/>
  <c r="G80" i="43"/>
  <c r="H80" i="43"/>
  <c r="I80" i="43"/>
  <c r="J80" i="43"/>
  <c r="K80" i="43"/>
  <c r="L80" i="43"/>
  <c r="M80" i="43"/>
  <c r="N80" i="43"/>
  <c r="O80" i="43"/>
  <c r="C81" i="43"/>
  <c r="D81" i="43"/>
  <c r="E81" i="43"/>
  <c r="F81" i="43"/>
  <c r="G81" i="43"/>
  <c r="H81" i="43"/>
  <c r="I81" i="43"/>
  <c r="J81" i="43"/>
  <c r="K81" i="43"/>
  <c r="L81" i="43"/>
  <c r="M81" i="43"/>
  <c r="N81" i="43"/>
  <c r="O81" i="43"/>
  <c r="C82" i="43"/>
  <c r="D82" i="43"/>
  <c r="E82" i="43"/>
  <c r="F82" i="43"/>
  <c r="G82" i="43"/>
  <c r="H82" i="43"/>
  <c r="I82" i="43"/>
  <c r="J82" i="43"/>
  <c r="K82" i="43"/>
  <c r="L82" i="43"/>
  <c r="M82" i="43"/>
  <c r="N82" i="43"/>
  <c r="O82" i="43"/>
  <c r="C83" i="43"/>
  <c r="D83" i="43"/>
  <c r="E83" i="43"/>
  <c r="F83" i="43"/>
  <c r="G83" i="43"/>
  <c r="H83" i="43"/>
  <c r="I83" i="43"/>
  <c r="J83" i="43"/>
  <c r="K83" i="43"/>
  <c r="L83" i="43"/>
  <c r="M83" i="43"/>
  <c r="N83" i="43"/>
  <c r="O83" i="43"/>
  <c r="C84" i="43"/>
  <c r="D84" i="43"/>
  <c r="E84" i="43"/>
  <c r="F84" i="43"/>
  <c r="G84" i="43"/>
  <c r="H84" i="43"/>
  <c r="I84" i="43"/>
  <c r="J84" i="43"/>
  <c r="K84" i="43"/>
  <c r="L84" i="43"/>
  <c r="M84" i="43"/>
  <c r="N84" i="43"/>
  <c r="O84" i="43"/>
  <c r="C85" i="43"/>
  <c r="D85" i="43"/>
  <c r="E85" i="43"/>
  <c r="F85" i="43"/>
  <c r="G85" i="43"/>
  <c r="H85" i="43"/>
  <c r="I85" i="43"/>
  <c r="J85" i="43"/>
  <c r="K85" i="43"/>
  <c r="L85" i="43"/>
  <c r="M85" i="43"/>
  <c r="N85" i="43"/>
  <c r="O85" i="43"/>
  <c r="C86" i="43"/>
  <c r="D86" i="43"/>
  <c r="E86" i="43"/>
  <c r="F86" i="43"/>
  <c r="G86" i="43"/>
  <c r="H86" i="43"/>
  <c r="I86" i="43"/>
  <c r="J86" i="43"/>
  <c r="K86" i="43"/>
  <c r="L86" i="43"/>
  <c r="M86" i="43"/>
  <c r="N86" i="43"/>
  <c r="O86" i="43"/>
  <c r="C87" i="43"/>
  <c r="D87" i="43"/>
  <c r="E87" i="43"/>
  <c r="F87" i="43"/>
  <c r="G87" i="43"/>
  <c r="H87" i="43"/>
  <c r="I87" i="43"/>
  <c r="J87" i="43"/>
  <c r="K87" i="43"/>
  <c r="L87" i="43"/>
  <c r="M87" i="43"/>
  <c r="N87" i="43"/>
  <c r="O87" i="43"/>
  <c r="C88" i="43"/>
  <c r="D88" i="43"/>
  <c r="E88" i="43"/>
  <c r="F88" i="43"/>
  <c r="G88" i="43"/>
  <c r="H88" i="43"/>
  <c r="I88" i="43"/>
  <c r="J88" i="43"/>
  <c r="K88" i="43"/>
  <c r="L88" i="43"/>
  <c r="M88" i="43"/>
  <c r="N88" i="43"/>
  <c r="O88" i="43"/>
  <c r="C89" i="43"/>
  <c r="D89" i="43"/>
  <c r="E89" i="43"/>
  <c r="F89" i="43"/>
  <c r="G89" i="43"/>
  <c r="H89" i="43"/>
  <c r="I89" i="43"/>
  <c r="J89" i="43"/>
  <c r="K89" i="43"/>
  <c r="L89" i="43"/>
  <c r="M89" i="43"/>
  <c r="N89" i="43"/>
  <c r="O89" i="43"/>
  <c r="C90" i="43"/>
  <c r="D90" i="43"/>
  <c r="E90" i="43"/>
  <c r="F90" i="43"/>
  <c r="G90" i="43"/>
  <c r="H90" i="43"/>
  <c r="I90" i="43"/>
  <c r="J90" i="43"/>
  <c r="K90" i="43"/>
  <c r="L90" i="43"/>
  <c r="M90" i="43"/>
  <c r="N90" i="43"/>
  <c r="O90" i="43"/>
  <c r="C91" i="43"/>
  <c r="D91" i="43"/>
  <c r="E91" i="43"/>
  <c r="F91" i="43"/>
  <c r="G91" i="43"/>
  <c r="H91" i="43"/>
  <c r="I91" i="43"/>
  <c r="J91" i="43"/>
  <c r="K91" i="43"/>
  <c r="L91" i="43"/>
  <c r="M91" i="43"/>
  <c r="N91" i="43"/>
  <c r="O91" i="43"/>
  <c r="C92" i="43"/>
  <c r="D92" i="43"/>
  <c r="E92" i="43"/>
  <c r="F92" i="43"/>
  <c r="G92" i="43"/>
  <c r="H92" i="43"/>
  <c r="I92" i="43"/>
  <c r="J92" i="43"/>
  <c r="K92" i="43"/>
  <c r="L92" i="43"/>
  <c r="M92" i="43"/>
  <c r="N92" i="43"/>
  <c r="O92" i="43"/>
  <c r="C93" i="43"/>
  <c r="D93" i="43"/>
  <c r="E93" i="43"/>
  <c r="F93" i="43"/>
  <c r="G93" i="43"/>
  <c r="H93" i="43"/>
  <c r="I93" i="43"/>
  <c r="J93" i="43"/>
  <c r="K93" i="43"/>
  <c r="L93" i="43"/>
  <c r="M93" i="43"/>
  <c r="N93" i="43"/>
  <c r="O93" i="43"/>
  <c r="C94" i="43"/>
  <c r="D94" i="43"/>
  <c r="E94" i="43"/>
  <c r="F94" i="43"/>
  <c r="G94" i="43"/>
  <c r="H94" i="43"/>
  <c r="I94" i="43"/>
  <c r="J94" i="43"/>
  <c r="K94" i="43"/>
  <c r="L94" i="43"/>
  <c r="M94" i="43"/>
  <c r="N94" i="43"/>
  <c r="O94" i="43"/>
  <c r="C95" i="43"/>
  <c r="D95" i="43"/>
  <c r="E95" i="43"/>
  <c r="F95" i="43"/>
  <c r="G95" i="43"/>
  <c r="H95" i="43"/>
  <c r="I95" i="43"/>
  <c r="J95" i="43"/>
  <c r="K95" i="43"/>
  <c r="L95" i="43"/>
  <c r="M95" i="43"/>
  <c r="N95" i="43"/>
  <c r="O95" i="43"/>
  <c r="C96" i="43"/>
  <c r="D96" i="43"/>
  <c r="E96" i="43"/>
  <c r="F96" i="43"/>
  <c r="G96" i="43"/>
  <c r="H96" i="43"/>
  <c r="I96" i="43"/>
  <c r="J96" i="43"/>
  <c r="K96" i="43"/>
  <c r="L96" i="43"/>
  <c r="M96" i="43"/>
  <c r="N96" i="43"/>
  <c r="O96" i="43"/>
  <c r="C97" i="43"/>
  <c r="D97" i="43"/>
  <c r="E97" i="43"/>
  <c r="F97" i="43"/>
  <c r="G97" i="43"/>
  <c r="H97" i="43"/>
  <c r="I97" i="43"/>
  <c r="J97" i="43"/>
  <c r="K97" i="43"/>
  <c r="L97" i="43"/>
  <c r="M97" i="43"/>
  <c r="N97" i="43"/>
  <c r="O97" i="43"/>
  <c r="H94" i="44"/>
  <c r="G94" i="44"/>
  <c r="F94" i="44"/>
  <c r="E94" i="44"/>
  <c r="D94" i="44"/>
  <c r="C94" i="44"/>
  <c r="I93" i="44"/>
  <c r="H93" i="44"/>
  <c r="G93" i="44"/>
  <c r="F93" i="44"/>
  <c r="E93" i="44"/>
  <c r="D93" i="44"/>
  <c r="C93" i="44"/>
  <c r="I92" i="44"/>
  <c r="H92" i="44"/>
  <c r="G92" i="44"/>
  <c r="F92" i="44"/>
  <c r="E92" i="44"/>
  <c r="D92" i="44"/>
  <c r="C92" i="44"/>
  <c r="I91" i="44"/>
  <c r="H91" i="44"/>
  <c r="G91" i="44"/>
  <c r="F91" i="44"/>
  <c r="E91" i="44"/>
  <c r="D91" i="44"/>
  <c r="C91" i="44"/>
  <c r="I90" i="44"/>
  <c r="H90" i="44"/>
  <c r="G90" i="44"/>
  <c r="F90" i="44"/>
  <c r="E90" i="44"/>
  <c r="D90" i="44"/>
  <c r="C90" i="44"/>
  <c r="I89" i="44"/>
  <c r="H89" i="44"/>
  <c r="G89" i="44"/>
  <c r="F89" i="44"/>
  <c r="E89" i="44"/>
  <c r="D89" i="44"/>
  <c r="C89" i="44"/>
  <c r="I88" i="44"/>
  <c r="H88" i="44"/>
  <c r="G88" i="44"/>
  <c r="F88" i="44"/>
  <c r="E88" i="44"/>
  <c r="D88" i="44"/>
  <c r="C88" i="44"/>
  <c r="I87" i="44"/>
  <c r="H87" i="44"/>
  <c r="G87" i="44"/>
  <c r="F87" i="44"/>
  <c r="E87" i="44"/>
  <c r="D87" i="44"/>
  <c r="C87" i="44"/>
  <c r="I86" i="44"/>
  <c r="H86" i="44"/>
  <c r="G86" i="44"/>
  <c r="F86" i="44"/>
  <c r="E86" i="44"/>
  <c r="D86" i="44"/>
  <c r="C86" i="44"/>
  <c r="I85" i="44"/>
  <c r="H85" i="44"/>
  <c r="G85" i="44"/>
  <c r="F85" i="44"/>
  <c r="E85" i="44"/>
  <c r="D85" i="44"/>
  <c r="C85" i="44"/>
  <c r="I84" i="44"/>
  <c r="H84" i="44"/>
  <c r="G84" i="44"/>
  <c r="F84" i="44"/>
  <c r="E84" i="44"/>
  <c r="D84" i="44"/>
  <c r="C84" i="44"/>
  <c r="I83" i="44"/>
  <c r="H83" i="44"/>
  <c r="G83" i="44"/>
  <c r="F83" i="44"/>
  <c r="E83" i="44"/>
  <c r="D83" i="44"/>
  <c r="C83" i="44"/>
  <c r="I82" i="44"/>
  <c r="H82" i="44"/>
  <c r="G82" i="44"/>
  <c r="F82" i="44"/>
  <c r="E82" i="44"/>
  <c r="D82" i="44"/>
  <c r="C82" i="44"/>
  <c r="I81" i="44"/>
  <c r="H81" i="44"/>
  <c r="G81" i="44"/>
  <c r="F81" i="44"/>
  <c r="E81" i="44"/>
  <c r="D81" i="44"/>
  <c r="C81" i="44"/>
  <c r="I80" i="44"/>
  <c r="H80" i="44"/>
  <c r="G80" i="44"/>
  <c r="F80" i="44"/>
  <c r="E80" i="44"/>
  <c r="D80" i="44"/>
  <c r="C80" i="44"/>
  <c r="I79" i="44"/>
  <c r="H79" i="44"/>
  <c r="G79" i="44"/>
  <c r="F79" i="44"/>
  <c r="E79" i="44"/>
  <c r="D79" i="44"/>
  <c r="C79" i="44"/>
  <c r="I78" i="44"/>
  <c r="H78" i="44"/>
  <c r="G78" i="44"/>
  <c r="F78" i="44"/>
  <c r="E78" i="44"/>
  <c r="D78" i="44"/>
  <c r="C78" i="44"/>
  <c r="I77" i="44"/>
  <c r="H77" i="44"/>
  <c r="G77" i="44"/>
  <c r="F77" i="44"/>
  <c r="E77" i="44"/>
  <c r="D77" i="44"/>
  <c r="C77" i="44"/>
  <c r="I76" i="44"/>
  <c r="H76" i="44"/>
  <c r="G76" i="44"/>
  <c r="F76" i="44"/>
  <c r="E76" i="44"/>
  <c r="D76" i="44"/>
  <c r="C76" i="44"/>
  <c r="I75" i="44"/>
  <c r="H75" i="44"/>
  <c r="G75" i="44"/>
  <c r="F75" i="44"/>
  <c r="E75" i="44"/>
  <c r="D75" i="44"/>
  <c r="C75" i="44"/>
  <c r="I74" i="44"/>
  <c r="H74" i="44"/>
  <c r="G74" i="44"/>
  <c r="F74" i="44"/>
  <c r="E74" i="44"/>
  <c r="D74" i="44"/>
  <c r="C74" i="44"/>
  <c r="I73" i="44"/>
  <c r="H73" i="44"/>
  <c r="G73" i="44"/>
  <c r="F73" i="44"/>
  <c r="E73" i="44"/>
  <c r="D73" i="44"/>
  <c r="C73" i="44"/>
  <c r="I72" i="44"/>
  <c r="H72" i="44"/>
  <c r="G72" i="44"/>
  <c r="F72" i="44"/>
  <c r="E72" i="44"/>
  <c r="D72" i="44"/>
  <c r="C72" i="44"/>
  <c r="I71" i="44"/>
  <c r="H71" i="44"/>
  <c r="G71" i="44"/>
  <c r="F71" i="44"/>
  <c r="E71" i="44"/>
  <c r="D71" i="44"/>
  <c r="C71" i="44"/>
  <c r="I70" i="44"/>
  <c r="H70" i="44"/>
  <c r="G70" i="44"/>
  <c r="F70" i="44"/>
  <c r="E70" i="44"/>
  <c r="D70" i="44"/>
  <c r="C70" i="44"/>
  <c r="I69" i="44"/>
  <c r="H69" i="44"/>
  <c r="G69" i="44"/>
  <c r="F69" i="44"/>
  <c r="E69" i="44"/>
  <c r="D69" i="44"/>
  <c r="C69" i="44"/>
  <c r="I68" i="44"/>
  <c r="H68" i="44"/>
  <c r="G68" i="44"/>
  <c r="F68" i="44"/>
  <c r="E68" i="44"/>
  <c r="D68" i="44"/>
  <c r="C68" i="44"/>
  <c r="I67" i="44"/>
  <c r="H67" i="44"/>
  <c r="G67" i="44"/>
  <c r="F67" i="44"/>
  <c r="E67" i="44"/>
  <c r="D67" i="44"/>
  <c r="C67" i="44"/>
  <c r="I66" i="44"/>
  <c r="H66" i="44"/>
  <c r="G66" i="44"/>
  <c r="F66" i="44"/>
  <c r="E66" i="44"/>
  <c r="D66" i="44"/>
  <c r="C66" i="44"/>
  <c r="I65" i="44"/>
  <c r="H65" i="44"/>
  <c r="G65" i="44"/>
  <c r="F65" i="44"/>
  <c r="E65" i="44"/>
  <c r="D65" i="44"/>
  <c r="C65" i="44"/>
  <c r="I64" i="44"/>
  <c r="H64" i="44"/>
  <c r="G64" i="44"/>
  <c r="F64" i="44"/>
  <c r="E64" i="44"/>
  <c r="D64" i="44"/>
  <c r="C64" i="44"/>
  <c r="I63" i="44"/>
  <c r="H63" i="44"/>
  <c r="G63" i="44"/>
  <c r="F63" i="44"/>
  <c r="E63" i="44"/>
  <c r="D63" i="44"/>
  <c r="C63" i="44"/>
  <c r="I62" i="44"/>
  <c r="H62" i="44"/>
  <c r="G62" i="44"/>
  <c r="F62" i="44"/>
  <c r="E62" i="44"/>
  <c r="D62" i="44"/>
  <c r="C62" i="44"/>
  <c r="I61" i="44"/>
  <c r="H61" i="44"/>
  <c r="G61" i="44"/>
  <c r="F61" i="44"/>
  <c r="E61" i="44"/>
  <c r="D61" i="44"/>
  <c r="C61" i="44"/>
  <c r="I60" i="44"/>
  <c r="H60" i="44"/>
  <c r="G60" i="44"/>
  <c r="F60" i="44"/>
  <c r="E60" i="44"/>
  <c r="D60" i="44"/>
  <c r="C60" i="44"/>
  <c r="I59" i="44"/>
  <c r="H59" i="44"/>
  <c r="G59" i="44"/>
  <c r="F59" i="44"/>
  <c r="E59" i="44"/>
  <c r="D59" i="44"/>
  <c r="C59" i="44"/>
  <c r="I58" i="44"/>
  <c r="H58" i="44"/>
  <c r="G58" i="44"/>
  <c r="F58" i="44"/>
  <c r="E58" i="44"/>
  <c r="D58" i="44"/>
  <c r="C58" i="44"/>
  <c r="I57" i="44"/>
  <c r="H57" i="44"/>
  <c r="G57" i="44"/>
  <c r="F57" i="44"/>
  <c r="E57" i="44"/>
  <c r="D57" i="44"/>
  <c r="C57" i="44"/>
  <c r="I56" i="44"/>
  <c r="H56" i="44"/>
  <c r="G56" i="44"/>
  <c r="F56" i="44"/>
  <c r="E56" i="44"/>
  <c r="D56" i="44"/>
  <c r="C56" i="44"/>
  <c r="I55" i="44"/>
  <c r="I54" i="44" s="1"/>
  <c r="I94" i="44" s="1"/>
  <c r="H55" i="44"/>
  <c r="G55" i="44"/>
  <c r="F55" i="44"/>
  <c r="E55" i="44"/>
  <c r="D55" i="44"/>
  <c r="C55" i="44"/>
  <c r="H54" i="44"/>
  <c r="G54" i="44"/>
  <c r="F54" i="44"/>
  <c r="E54" i="44"/>
  <c r="D54" i="44"/>
  <c r="C54" i="44"/>
  <c r="F93" i="54" l="1"/>
  <c r="C55" i="54"/>
  <c r="G57" i="54"/>
  <c r="C59" i="54"/>
  <c r="G61" i="54"/>
  <c r="C63" i="54"/>
  <c r="G65" i="54"/>
  <c r="C67" i="54"/>
  <c r="G69" i="54"/>
  <c r="C71" i="54"/>
  <c r="G73" i="54"/>
  <c r="C75" i="54"/>
  <c r="G77" i="54"/>
  <c r="C79" i="54"/>
  <c r="G81" i="54"/>
  <c r="C83" i="54"/>
  <c r="E84" i="54"/>
  <c r="G85" i="54"/>
  <c r="C87" i="54"/>
  <c r="E88" i="54"/>
  <c r="G89" i="54"/>
  <c r="C91" i="54"/>
  <c r="E92" i="54"/>
  <c r="G93" i="54"/>
  <c r="C95" i="54"/>
  <c r="D55" i="54"/>
  <c r="D59" i="54"/>
  <c r="D63" i="54"/>
  <c r="D67" i="54"/>
  <c r="D71" i="54"/>
  <c r="D75" i="54"/>
  <c r="D79" i="54"/>
  <c r="D83" i="54"/>
  <c r="D87" i="54"/>
  <c r="D91" i="54"/>
  <c r="D95" i="54"/>
  <c r="E55" i="54"/>
  <c r="C58" i="54"/>
  <c r="E59" i="54"/>
  <c r="C62" i="54"/>
  <c r="E63" i="54"/>
  <c r="C66" i="54"/>
  <c r="E67" i="54"/>
  <c r="C70" i="54"/>
  <c r="E71" i="54"/>
  <c r="C74" i="54"/>
  <c r="E75" i="54"/>
  <c r="C78" i="54"/>
  <c r="E79" i="54"/>
  <c r="C82" i="54"/>
  <c r="E83" i="54"/>
  <c r="C86" i="54"/>
  <c r="E87" i="54"/>
  <c r="C90" i="54"/>
  <c r="E91" i="54"/>
  <c r="C94" i="54"/>
  <c r="E95" i="54"/>
  <c r="F55" i="54"/>
  <c r="D58" i="54"/>
  <c r="F59" i="54"/>
  <c r="D62" i="54"/>
  <c r="F63" i="54"/>
  <c r="D66" i="54"/>
  <c r="F67" i="54"/>
  <c r="D70" i="54"/>
  <c r="F71" i="54"/>
  <c r="D74" i="54"/>
  <c r="F75" i="54"/>
  <c r="D78" i="54"/>
  <c r="F79" i="54"/>
  <c r="D82" i="54"/>
  <c r="F83" i="54"/>
  <c r="D86" i="54"/>
  <c r="F87" i="54"/>
  <c r="D90" i="54"/>
  <c r="F91" i="54"/>
  <c r="D94" i="54"/>
  <c r="F95" i="54"/>
  <c r="E90" i="54"/>
  <c r="F81" i="50"/>
  <c r="D55" i="50"/>
  <c r="D59" i="50"/>
  <c r="D63" i="50"/>
  <c r="D67" i="50"/>
  <c r="D71" i="50"/>
  <c r="D75" i="50"/>
  <c r="D79" i="50"/>
  <c r="D87" i="50"/>
  <c r="D91" i="50"/>
  <c r="D95" i="50"/>
  <c r="E55" i="50"/>
  <c r="C58" i="50"/>
  <c r="E59" i="50"/>
  <c r="C62" i="50"/>
  <c r="E63" i="50"/>
  <c r="C66" i="50"/>
  <c r="E67" i="50"/>
  <c r="C70" i="50"/>
  <c r="E71" i="50"/>
  <c r="C74" i="50"/>
  <c r="E75" i="50"/>
  <c r="C78" i="50"/>
  <c r="E79" i="50"/>
  <c r="C82" i="50"/>
  <c r="E83" i="50"/>
  <c r="C86" i="50"/>
  <c r="E87" i="50"/>
  <c r="C90" i="50"/>
  <c r="E91" i="50"/>
  <c r="C94" i="50"/>
  <c r="E95" i="50"/>
  <c r="D56" i="46"/>
  <c r="F57" i="46"/>
  <c r="D60" i="46"/>
  <c r="F61" i="46"/>
  <c r="D64" i="46"/>
  <c r="F65" i="46"/>
  <c r="D68" i="46"/>
  <c r="F69" i="46"/>
  <c r="D72" i="46"/>
  <c r="F73" i="46"/>
  <c r="D76" i="46"/>
  <c r="F77" i="46"/>
  <c r="D80" i="46"/>
  <c r="F81" i="46"/>
  <c r="D84" i="46"/>
  <c r="F85" i="46"/>
  <c r="D88" i="46"/>
  <c r="F89" i="46"/>
  <c r="D92" i="46"/>
  <c r="F93" i="46"/>
  <c r="C55" i="46"/>
  <c r="E56" i="46"/>
  <c r="G57" i="46"/>
  <c r="C59" i="46"/>
  <c r="E60" i="46"/>
  <c r="G61" i="46"/>
  <c r="C63" i="46"/>
  <c r="E64" i="46"/>
  <c r="G65" i="46"/>
  <c r="C67" i="46"/>
  <c r="E68" i="46"/>
  <c r="G69" i="46"/>
  <c r="C71" i="46"/>
  <c r="E72" i="46"/>
  <c r="G73" i="46"/>
  <c r="C75" i="46"/>
  <c r="E76" i="46"/>
  <c r="G77" i="46"/>
  <c r="C79" i="46"/>
  <c r="E80" i="46"/>
  <c r="G81" i="46"/>
  <c r="C83" i="46"/>
  <c r="E84" i="46"/>
  <c r="G85" i="46"/>
  <c r="C87" i="46"/>
  <c r="E88" i="46"/>
  <c r="G89" i="46"/>
  <c r="C91" i="46"/>
  <c r="E92" i="46"/>
  <c r="G93" i="46"/>
  <c r="C95" i="46"/>
  <c r="E55" i="46"/>
  <c r="E59" i="46"/>
  <c r="E63" i="46"/>
  <c r="E67" i="46"/>
  <c r="E71" i="46"/>
  <c r="E75" i="46"/>
  <c r="E83" i="46"/>
  <c r="E91" i="46"/>
  <c r="E95" i="46"/>
  <c r="H95" i="42"/>
  <c r="F95" i="42" s="1"/>
  <c r="G95" i="42"/>
  <c r="D95" i="42"/>
  <c r="H94" i="42"/>
  <c r="D94" i="42" s="1"/>
  <c r="G94" i="42"/>
  <c r="F94" i="42"/>
  <c r="E94" i="42"/>
  <c r="C94" i="42"/>
  <c r="H93" i="42"/>
  <c r="G93" i="42" s="1"/>
  <c r="C93" i="42"/>
  <c r="H92" i="42"/>
  <c r="G92" i="42"/>
  <c r="F92" i="42"/>
  <c r="E92" i="42"/>
  <c r="D92" i="42"/>
  <c r="C92" i="42"/>
  <c r="H91" i="42"/>
  <c r="F91" i="42" s="1"/>
  <c r="G91" i="42"/>
  <c r="D91" i="42"/>
  <c r="H90" i="42"/>
  <c r="D90" i="42" s="1"/>
  <c r="G90" i="42"/>
  <c r="F90" i="42"/>
  <c r="E90" i="42"/>
  <c r="C90" i="42"/>
  <c r="H89" i="42"/>
  <c r="G89" i="42" s="1"/>
  <c r="C89" i="42"/>
  <c r="H88" i="42"/>
  <c r="G88" i="42"/>
  <c r="F88" i="42"/>
  <c r="E88" i="42"/>
  <c r="D88" i="42"/>
  <c r="C88" i="42"/>
  <c r="H87" i="42"/>
  <c r="F87" i="42" s="1"/>
  <c r="G87" i="42"/>
  <c r="D87" i="42"/>
  <c r="H86" i="42"/>
  <c r="D86" i="42" s="1"/>
  <c r="G86" i="42"/>
  <c r="F86" i="42"/>
  <c r="E86" i="42"/>
  <c r="C86" i="42"/>
  <c r="H85" i="42"/>
  <c r="G85" i="42" s="1"/>
  <c r="C85" i="42"/>
  <c r="H84" i="42"/>
  <c r="G84" i="42"/>
  <c r="F84" i="42"/>
  <c r="E84" i="42"/>
  <c r="D84" i="42"/>
  <c r="C84" i="42"/>
  <c r="H83" i="42"/>
  <c r="F83" i="42" s="1"/>
  <c r="G83" i="42"/>
  <c r="D83" i="42"/>
  <c r="H82" i="42"/>
  <c r="G82" i="42"/>
  <c r="F82" i="42"/>
  <c r="E82" i="42"/>
  <c r="D82" i="42"/>
  <c r="C82" i="42"/>
  <c r="H81" i="42"/>
  <c r="G81" i="42" s="1"/>
  <c r="C81" i="42"/>
  <c r="H80" i="42"/>
  <c r="D80" i="42" s="1"/>
  <c r="G80" i="42"/>
  <c r="F80" i="42"/>
  <c r="E80" i="42"/>
  <c r="C80" i="42"/>
  <c r="H79" i="42"/>
  <c r="F79" i="42" s="1"/>
  <c r="G79" i="42"/>
  <c r="D79" i="42"/>
  <c r="H78" i="42"/>
  <c r="G78" i="42"/>
  <c r="F78" i="42"/>
  <c r="E78" i="42"/>
  <c r="D78" i="42"/>
  <c r="C78" i="42"/>
  <c r="H77" i="42"/>
  <c r="C77" i="42" s="1"/>
  <c r="H76" i="42"/>
  <c r="G76" i="42"/>
  <c r="F76" i="42"/>
  <c r="E76" i="42"/>
  <c r="D76" i="42"/>
  <c r="C76" i="42"/>
  <c r="H75" i="42"/>
  <c r="F75" i="42" s="1"/>
  <c r="G75" i="42"/>
  <c r="D75" i="42"/>
  <c r="H74" i="42"/>
  <c r="G74" i="42"/>
  <c r="F74" i="42"/>
  <c r="E74" i="42"/>
  <c r="D74" i="42"/>
  <c r="C74" i="42"/>
  <c r="H73" i="42"/>
  <c r="G73" i="42" s="1"/>
  <c r="C73" i="42"/>
  <c r="H72" i="42"/>
  <c r="G72" i="42"/>
  <c r="F72" i="42"/>
  <c r="E72" i="42"/>
  <c r="D72" i="42"/>
  <c r="C72" i="42"/>
  <c r="H71" i="42"/>
  <c r="F71" i="42" s="1"/>
  <c r="G71" i="42"/>
  <c r="D71" i="42"/>
  <c r="H70" i="42"/>
  <c r="D70" i="42" s="1"/>
  <c r="G70" i="42"/>
  <c r="F70" i="42"/>
  <c r="E70" i="42"/>
  <c r="C70" i="42"/>
  <c r="H69" i="42"/>
  <c r="D69" i="42" s="1"/>
  <c r="C69" i="42"/>
  <c r="H68" i="42"/>
  <c r="G68" i="42"/>
  <c r="F68" i="42"/>
  <c r="E68" i="42"/>
  <c r="D68" i="42"/>
  <c r="C68" i="42"/>
  <c r="H67" i="42"/>
  <c r="F67" i="42" s="1"/>
  <c r="G67" i="42"/>
  <c r="D67" i="42"/>
  <c r="H66" i="42"/>
  <c r="D66" i="42" s="1"/>
  <c r="G66" i="42"/>
  <c r="F66" i="42"/>
  <c r="E66" i="42"/>
  <c r="C66" i="42"/>
  <c r="H65" i="42"/>
  <c r="G65" i="42" s="1"/>
  <c r="C65" i="42"/>
  <c r="H64" i="42"/>
  <c r="G64" i="42"/>
  <c r="F64" i="42"/>
  <c r="E64" i="42"/>
  <c r="D64" i="42"/>
  <c r="C64" i="42"/>
  <c r="H63" i="42"/>
  <c r="F63" i="42" s="1"/>
  <c r="G63" i="42"/>
  <c r="D63" i="42"/>
  <c r="H62" i="42"/>
  <c r="G62" i="42"/>
  <c r="F62" i="42"/>
  <c r="E62" i="42"/>
  <c r="D62" i="42"/>
  <c r="C62" i="42"/>
  <c r="H61" i="42"/>
  <c r="G61" i="42" s="1"/>
  <c r="C61" i="42"/>
  <c r="H60" i="42"/>
  <c r="G60" i="42"/>
  <c r="F60" i="42"/>
  <c r="E60" i="42"/>
  <c r="D60" i="42"/>
  <c r="C60" i="42"/>
  <c r="H59" i="42"/>
  <c r="F59" i="42" s="1"/>
  <c r="G59" i="42"/>
  <c r="D59" i="42"/>
  <c r="H58" i="42"/>
  <c r="G58" i="42"/>
  <c r="F58" i="42"/>
  <c r="E58" i="42"/>
  <c r="D58" i="42"/>
  <c r="C58" i="42"/>
  <c r="H57" i="42"/>
  <c r="G57" i="42" s="1"/>
  <c r="C57" i="42"/>
  <c r="H56" i="42"/>
  <c r="G56" i="42"/>
  <c r="F56" i="42"/>
  <c r="E56" i="42"/>
  <c r="D56" i="42"/>
  <c r="C56" i="42"/>
  <c r="H55" i="42"/>
  <c r="F55" i="42" s="1"/>
  <c r="G55" i="42"/>
  <c r="D55" i="42"/>
  <c r="J94" i="41"/>
  <c r="M95" i="41"/>
  <c r="G95" i="41"/>
  <c r="E95" i="41"/>
  <c r="L91" i="41"/>
  <c r="D91" i="41"/>
  <c r="N91" i="41"/>
  <c r="F91" i="41"/>
  <c r="Q90" i="41"/>
  <c r="M90" i="41"/>
  <c r="E90" i="41"/>
  <c r="P90" i="41"/>
  <c r="L89" i="41"/>
  <c r="J87" i="41"/>
  <c r="I86" i="41"/>
  <c r="Q86" i="41"/>
  <c r="P85" i="41"/>
  <c r="Q85" i="41"/>
  <c r="H85" i="41"/>
  <c r="L83" i="41"/>
  <c r="N83" i="41"/>
  <c r="F83" i="41"/>
  <c r="Q82" i="41"/>
  <c r="M82" i="41"/>
  <c r="E82" i="41"/>
  <c r="L81" i="41"/>
  <c r="Q81" i="41"/>
  <c r="H79" i="41"/>
  <c r="J79" i="41"/>
  <c r="Q78" i="41"/>
  <c r="I78" i="41"/>
  <c r="P77" i="41"/>
  <c r="H77" i="41"/>
  <c r="G76" i="41"/>
  <c r="M74" i="41"/>
  <c r="E74" i="41"/>
  <c r="L73" i="41"/>
  <c r="K72" i="41"/>
  <c r="J71" i="41"/>
  <c r="Q70" i="41"/>
  <c r="I70" i="41"/>
  <c r="P69" i="41"/>
  <c r="H69" i="41"/>
  <c r="N67" i="41"/>
  <c r="Q66" i="41"/>
  <c r="Q65" i="41"/>
  <c r="P62" i="41"/>
  <c r="Q62" i="41"/>
  <c r="P61" i="41"/>
  <c r="P94" i="41"/>
  <c r="N94" i="41"/>
  <c r="M94" i="41"/>
  <c r="L94" i="41"/>
  <c r="K94" i="41"/>
  <c r="H94" i="41"/>
  <c r="G94" i="41"/>
  <c r="F94" i="41"/>
  <c r="E94" i="41"/>
  <c r="D94" i="41"/>
  <c r="C94" i="41"/>
  <c r="M93" i="41"/>
  <c r="G93" i="41"/>
  <c r="E93" i="41"/>
  <c r="N92" i="41"/>
  <c r="M92" i="41"/>
  <c r="L92" i="41"/>
  <c r="K92" i="41"/>
  <c r="J92" i="41"/>
  <c r="I92" i="41"/>
  <c r="F92" i="41"/>
  <c r="E92" i="41"/>
  <c r="D92" i="41"/>
  <c r="C92" i="41"/>
  <c r="M91" i="41"/>
  <c r="K91" i="41"/>
  <c r="E91" i="41"/>
  <c r="C91" i="41"/>
  <c r="O90" i="41"/>
  <c r="N90" i="41"/>
  <c r="L90" i="41"/>
  <c r="K90" i="41"/>
  <c r="J90" i="41"/>
  <c r="I90" i="41"/>
  <c r="H90" i="41"/>
  <c r="G90" i="41"/>
  <c r="F90" i="41"/>
  <c r="D90" i="41"/>
  <c r="C90" i="41"/>
  <c r="N89" i="41"/>
  <c r="M89" i="41"/>
  <c r="K89" i="41"/>
  <c r="J89" i="41"/>
  <c r="I89" i="41"/>
  <c r="H89" i="41"/>
  <c r="G89" i="41"/>
  <c r="F89" i="41"/>
  <c r="E89" i="41"/>
  <c r="C89" i="41"/>
  <c r="N88" i="41"/>
  <c r="M88" i="41"/>
  <c r="L88" i="41"/>
  <c r="J88" i="41"/>
  <c r="I88" i="41"/>
  <c r="H88" i="41"/>
  <c r="G88" i="41"/>
  <c r="F88" i="41"/>
  <c r="E88" i="41"/>
  <c r="D88" i="41"/>
  <c r="I87" i="41"/>
  <c r="H87" i="41"/>
  <c r="G87" i="41"/>
  <c r="P86" i="41"/>
  <c r="O86" i="41"/>
  <c r="N86" i="41"/>
  <c r="M86" i="41"/>
  <c r="L86" i="41"/>
  <c r="K86" i="41"/>
  <c r="H86" i="41"/>
  <c r="G86" i="41"/>
  <c r="F86" i="41"/>
  <c r="E86" i="41"/>
  <c r="D86" i="41"/>
  <c r="C86" i="41"/>
  <c r="O85" i="41"/>
  <c r="N85" i="41"/>
  <c r="M85" i="41"/>
  <c r="L85" i="41"/>
  <c r="K85" i="41"/>
  <c r="J85" i="41"/>
  <c r="I85" i="41"/>
  <c r="G85" i="41"/>
  <c r="F85" i="41"/>
  <c r="E85" i="41"/>
  <c r="D85" i="41"/>
  <c r="C85" i="41"/>
  <c r="N84" i="41"/>
  <c r="M84" i="41"/>
  <c r="L84" i="41"/>
  <c r="K84" i="41"/>
  <c r="J84" i="41"/>
  <c r="I84" i="41"/>
  <c r="H84" i="41"/>
  <c r="F84" i="41"/>
  <c r="E84" i="41"/>
  <c r="D84" i="41"/>
  <c r="C84" i="41"/>
  <c r="M83" i="41"/>
  <c r="K83" i="41"/>
  <c r="J83" i="41"/>
  <c r="I83" i="41"/>
  <c r="E83" i="41"/>
  <c r="D83" i="41"/>
  <c r="C83" i="41"/>
  <c r="P82" i="41"/>
  <c r="O82" i="41"/>
  <c r="N82" i="41"/>
  <c r="L82" i="41"/>
  <c r="K82" i="41"/>
  <c r="J82" i="41"/>
  <c r="I82" i="41"/>
  <c r="H82" i="41"/>
  <c r="G82" i="41"/>
  <c r="F82" i="41"/>
  <c r="D82" i="41"/>
  <c r="C82" i="41"/>
  <c r="O81" i="41"/>
  <c r="N81" i="41"/>
  <c r="M81" i="41"/>
  <c r="K81" i="41"/>
  <c r="J81" i="41"/>
  <c r="I81" i="41"/>
  <c r="H81" i="41"/>
  <c r="G81" i="41"/>
  <c r="F81" i="41"/>
  <c r="E81" i="41"/>
  <c r="C81" i="41"/>
  <c r="N80" i="41"/>
  <c r="M80" i="41"/>
  <c r="L80" i="41"/>
  <c r="J80" i="41"/>
  <c r="I80" i="41"/>
  <c r="H80" i="41"/>
  <c r="G80" i="41"/>
  <c r="F80" i="41"/>
  <c r="E80" i="41"/>
  <c r="D80" i="41"/>
  <c r="N79" i="41"/>
  <c r="M79" i="41"/>
  <c r="I79" i="41"/>
  <c r="G79" i="41"/>
  <c r="F79" i="41"/>
  <c r="E79" i="41"/>
  <c r="P78" i="41"/>
  <c r="O78" i="41"/>
  <c r="N78" i="41"/>
  <c r="M78" i="41"/>
  <c r="L78" i="41"/>
  <c r="K78" i="41"/>
  <c r="J78" i="41"/>
  <c r="H78" i="41"/>
  <c r="G78" i="41"/>
  <c r="F78" i="41"/>
  <c r="E78" i="41"/>
  <c r="D78" i="41"/>
  <c r="C78" i="41"/>
  <c r="Q77" i="41"/>
  <c r="O77" i="41"/>
  <c r="N77" i="41"/>
  <c r="M77" i="41"/>
  <c r="L77" i="41"/>
  <c r="K77" i="41"/>
  <c r="J77" i="41"/>
  <c r="I77" i="41"/>
  <c r="G77" i="41"/>
  <c r="F77" i="41"/>
  <c r="E77" i="41"/>
  <c r="D77" i="41"/>
  <c r="C77" i="41"/>
  <c r="P76" i="41"/>
  <c r="N76" i="41"/>
  <c r="M76" i="41"/>
  <c r="L76" i="41"/>
  <c r="K76" i="41"/>
  <c r="J76" i="41"/>
  <c r="I76" i="41"/>
  <c r="H76" i="41"/>
  <c r="F76" i="41"/>
  <c r="E76" i="41"/>
  <c r="D76" i="41"/>
  <c r="C76" i="41"/>
  <c r="M75" i="41"/>
  <c r="L75" i="41"/>
  <c r="K75" i="41"/>
  <c r="J75" i="41"/>
  <c r="I75" i="41"/>
  <c r="H75" i="41"/>
  <c r="G75" i="41"/>
  <c r="E75" i="41"/>
  <c r="D75" i="41"/>
  <c r="C75" i="41"/>
  <c r="L74" i="41"/>
  <c r="K74" i="41"/>
  <c r="J74" i="41"/>
  <c r="I74" i="41"/>
  <c r="H74" i="41"/>
  <c r="G74" i="41"/>
  <c r="D74" i="41"/>
  <c r="C74" i="41"/>
  <c r="Q73" i="41"/>
  <c r="O73" i="41"/>
  <c r="N73" i="41"/>
  <c r="M73" i="41"/>
  <c r="K73" i="41"/>
  <c r="J73" i="41"/>
  <c r="I73" i="41"/>
  <c r="H73" i="41"/>
  <c r="G73" i="41"/>
  <c r="F73" i="41"/>
  <c r="E73" i="41"/>
  <c r="C73" i="41"/>
  <c r="N72" i="41"/>
  <c r="M72" i="41"/>
  <c r="L72" i="41"/>
  <c r="J72" i="41"/>
  <c r="I72" i="41"/>
  <c r="H72" i="41"/>
  <c r="G72" i="41"/>
  <c r="F72" i="41"/>
  <c r="E72" i="41"/>
  <c r="D72" i="41"/>
  <c r="Q71" i="41"/>
  <c r="P71" i="41"/>
  <c r="O71" i="41"/>
  <c r="N71" i="41"/>
  <c r="M71" i="41"/>
  <c r="L71" i="41"/>
  <c r="K71" i="41"/>
  <c r="I71" i="41"/>
  <c r="H71" i="41"/>
  <c r="G71" i="41"/>
  <c r="F71" i="41"/>
  <c r="E71" i="41"/>
  <c r="D71" i="41"/>
  <c r="C71" i="41"/>
  <c r="P70" i="41"/>
  <c r="O70" i="41"/>
  <c r="N70" i="41"/>
  <c r="M70" i="41"/>
  <c r="L70" i="41"/>
  <c r="K70" i="41"/>
  <c r="J70" i="41"/>
  <c r="H70" i="41"/>
  <c r="G70" i="41"/>
  <c r="F70" i="41"/>
  <c r="E70" i="41"/>
  <c r="D70" i="41"/>
  <c r="C70" i="41"/>
  <c r="Q69" i="41"/>
  <c r="O69" i="41"/>
  <c r="N69" i="41"/>
  <c r="M69" i="41"/>
  <c r="L69" i="41"/>
  <c r="K69" i="41"/>
  <c r="J69" i="41"/>
  <c r="I69" i="41"/>
  <c r="G69" i="41"/>
  <c r="F69" i="41"/>
  <c r="E69" i="41"/>
  <c r="D69" i="41"/>
  <c r="C69" i="41"/>
  <c r="N68" i="41"/>
  <c r="M68" i="41"/>
  <c r="L68" i="41"/>
  <c r="K68" i="41"/>
  <c r="J68" i="41"/>
  <c r="I68" i="41"/>
  <c r="H68" i="41"/>
  <c r="F68" i="41"/>
  <c r="E68" i="41"/>
  <c r="D68" i="41"/>
  <c r="C68" i="41"/>
  <c r="M67" i="41"/>
  <c r="L67" i="41"/>
  <c r="K67" i="41"/>
  <c r="J67" i="41"/>
  <c r="I67" i="41"/>
  <c r="F67" i="41"/>
  <c r="E67" i="41"/>
  <c r="D67" i="41"/>
  <c r="C67" i="41"/>
  <c r="P66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N63" i="41"/>
  <c r="M63" i="41"/>
  <c r="L63" i="41"/>
  <c r="K63" i="41"/>
  <c r="J63" i="41"/>
  <c r="I63" i="41"/>
  <c r="H63" i="41"/>
  <c r="G63" i="41"/>
  <c r="F63" i="41"/>
  <c r="E63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Q61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Q58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N55" i="41"/>
  <c r="M55" i="41"/>
  <c r="L55" i="41"/>
  <c r="K55" i="41"/>
  <c r="J55" i="41"/>
  <c r="I55" i="41"/>
  <c r="H55" i="41"/>
  <c r="G55" i="41"/>
  <c r="F55" i="41"/>
  <c r="E55" i="41"/>
  <c r="D57" i="42" l="1"/>
  <c r="D61" i="42"/>
  <c r="D73" i="42"/>
  <c r="D77" i="42"/>
  <c r="D81" i="42"/>
  <c r="D89" i="42"/>
  <c r="D93" i="42"/>
  <c r="E57" i="42"/>
  <c r="E65" i="42"/>
  <c r="E69" i="42"/>
  <c r="F57" i="42"/>
  <c r="F61" i="42"/>
  <c r="F65" i="42"/>
  <c r="F69" i="42"/>
  <c r="F73" i="42"/>
  <c r="F77" i="42"/>
  <c r="F81" i="42"/>
  <c r="F85" i="42"/>
  <c r="F89" i="42"/>
  <c r="F93" i="42"/>
  <c r="D65" i="42"/>
  <c r="D85" i="42"/>
  <c r="E61" i="42"/>
  <c r="E73" i="42"/>
  <c r="E77" i="42"/>
  <c r="E81" i="42"/>
  <c r="E85" i="42"/>
  <c r="E89" i="42"/>
  <c r="E93" i="42"/>
  <c r="C55" i="42"/>
  <c r="C59" i="42"/>
  <c r="C63" i="42"/>
  <c r="C67" i="42"/>
  <c r="G69" i="42"/>
  <c r="C71" i="42"/>
  <c r="C75" i="42"/>
  <c r="G77" i="42"/>
  <c r="C79" i="42"/>
  <c r="C83" i="42"/>
  <c r="C87" i="42"/>
  <c r="C91" i="42"/>
  <c r="C95" i="42"/>
  <c r="E55" i="42"/>
  <c r="E59" i="42"/>
  <c r="E63" i="42"/>
  <c r="E67" i="42"/>
  <c r="E71" i="42"/>
  <c r="E75" i="42"/>
  <c r="E79" i="42"/>
  <c r="E83" i="42"/>
  <c r="E87" i="42"/>
  <c r="E91" i="42"/>
  <c r="E95" i="42"/>
  <c r="F74" i="41"/>
  <c r="F75" i="41"/>
  <c r="N74" i="41"/>
  <c r="N75" i="41"/>
  <c r="P81" i="41"/>
  <c r="D81" i="41"/>
  <c r="C88" i="41"/>
  <c r="K88" i="41"/>
  <c r="L95" i="41"/>
  <c r="O59" i="41"/>
  <c r="C80" i="41"/>
  <c r="K80" i="41"/>
  <c r="F87" i="41"/>
  <c r="E87" i="41"/>
  <c r="N87" i="41"/>
  <c r="M87" i="41"/>
  <c r="H92" i="41"/>
  <c r="G92" i="41"/>
  <c r="O91" i="41"/>
  <c r="O92" i="41"/>
  <c r="P93" i="41"/>
  <c r="J86" i="41"/>
  <c r="P73" i="41"/>
  <c r="D73" i="41"/>
  <c r="O94" i="41"/>
  <c r="L93" i="41"/>
  <c r="K93" i="41"/>
  <c r="K95" i="41"/>
  <c r="O65" i="41"/>
  <c r="G68" i="41"/>
  <c r="O67" i="41"/>
  <c r="O68" i="41"/>
  <c r="G84" i="41"/>
  <c r="O83" i="41"/>
  <c r="O84" i="41"/>
  <c r="J91" i="41"/>
  <c r="I91" i="41"/>
  <c r="P65" i="41"/>
  <c r="C72" i="41"/>
  <c r="Q89" i="41"/>
  <c r="O89" i="41"/>
  <c r="Q76" i="41"/>
  <c r="O76" i="41"/>
  <c r="P89" i="41"/>
  <c r="D89" i="41"/>
  <c r="H95" i="41"/>
  <c r="H93" i="41"/>
  <c r="F93" i="41"/>
  <c r="F95" i="41"/>
  <c r="N93" i="41"/>
  <c r="N95" i="41"/>
  <c r="I94" i="41"/>
  <c r="P95" i="65"/>
  <c r="O95" i="65"/>
  <c r="N95" i="65"/>
  <c r="M95" i="65"/>
  <c r="L95" i="65"/>
  <c r="K95" i="65"/>
  <c r="J95" i="65"/>
  <c r="I95" i="65"/>
  <c r="H95" i="65"/>
  <c r="G95" i="65"/>
  <c r="F95" i="65"/>
  <c r="E95" i="65"/>
  <c r="D95" i="65"/>
  <c r="C95" i="65"/>
  <c r="P94" i="65"/>
  <c r="O94" i="65"/>
  <c r="N94" i="65"/>
  <c r="M94" i="65"/>
  <c r="L94" i="65"/>
  <c r="K94" i="65"/>
  <c r="J94" i="65"/>
  <c r="I94" i="65"/>
  <c r="H94" i="65"/>
  <c r="G94" i="65"/>
  <c r="F94" i="65"/>
  <c r="E94" i="65"/>
  <c r="D94" i="65"/>
  <c r="C94" i="65"/>
  <c r="P93" i="65"/>
  <c r="O93" i="65"/>
  <c r="N93" i="65"/>
  <c r="M93" i="65"/>
  <c r="L93" i="65"/>
  <c r="K93" i="65"/>
  <c r="J93" i="65"/>
  <c r="I93" i="65"/>
  <c r="H93" i="65"/>
  <c r="G93" i="65"/>
  <c r="F93" i="65"/>
  <c r="E93" i="65"/>
  <c r="D93" i="65"/>
  <c r="C93" i="65"/>
  <c r="P92" i="65"/>
  <c r="O92" i="65"/>
  <c r="N92" i="65"/>
  <c r="M92" i="65"/>
  <c r="L92" i="65"/>
  <c r="K92" i="65"/>
  <c r="J92" i="65"/>
  <c r="I92" i="65"/>
  <c r="H92" i="65"/>
  <c r="G92" i="65"/>
  <c r="F92" i="65"/>
  <c r="E92" i="65"/>
  <c r="D92" i="65"/>
  <c r="C92" i="65"/>
  <c r="P91" i="65"/>
  <c r="O91" i="65"/>
  <c r="N91" i="65"/>
  <c r="M91" i="65"/>
  <c r="L91" i="65"/>
  <c r="K91" i="65"/>
  <c r="J91" i="65"/>
  <c r="I91" i="65"/>
  <c r="H91" i="65"/>
  <c r="G91" i="65"/>
  <c r="F91" i="65"/>
  <c r="E91" i="65"/>
  <c r="D91" i="65"/>
  <c r="C91" i="65"/>
  <c r="P90" i="65"/>
  <c r="O90" i="65"/>
  <c r="N90" i="65"/>
  <c r="M90" i="65"/>
  <c r="L90" i="65"/>
  <c r="K90" i="65"/>
  <c r="J90" i="65"/>
  <c r="I90" i="65"/>
  <c r="H90" i="65"/>
  <c r="G90" i="65"/>
  <c r="F90" i="65"/>
  <c r="E90" i="65"/>
  <c r="D90" i="65"/>
  <c r="C90" i="65"/>
  <c r="P89" i="65"/>
  <c r="O89" i="65"/>
  <c r="N89" i="65"/>
  <c r="M89" i="65"/>
  <c r="L89" i="65"/>
  <c r="K89" i="65"/>
  <c r="J89" i="65"/>
  <c r="I89" i="65"/>
  <c r="H89" i="65"/>
  <c r="G89" i="65"/>
  <c r="F89" i="65"/>
  <c r="E89" i="65"/>
  <c r="D89" i="65"/>
  <c r="C89" i="65"/>
  <c r="P88" i="65"/>
  <c r="O88" i="65"/>
  <c r="N88" i="65"/>
  <c r="M88" i="65"/>
  <c r="L88" i="65"/>
  <c r="K88" i="65"/>
  <c r="J88" i="65"/>
  <c r="I88" i="65"/>
  <c r="H88" i="65"/>
  <c r="G88" i="65"/>
  <c r="F88" i="65"/>
  <c r="E88" i="65"/>
  <c r="D88" i="65"/>
  <c r="C88" i="65"/>
  <c r="P87" i="65"/>
  <c r="O87" i="65"/>
  <c r="N87" i="65"/>
  <c r="M87" i="65"/>
  <c r="L87" i="65"/>
  <c r="K87" i="65"/>
  <c r="J87" i="65"/>
  <c r="I87" i="65"/>
  <c r="H87" i="65"/>
  <c r="G87" i="65"/>
  <c r="F87" i="65"/>
  <c r="E87" i="65"/>
  <c r="D87" i="65"/>
  <c r="C87" i="65"/>
  <c r="P86" i="65"/>
  <c r="O86" i="65"/>
  <c r="N86" i="65"/>
  <c r="M86" i="65"/>
  <c r="L86" i="65"/>
  <c r="K86" i="65"/>
  <c r="J86" i="65"/>
  <c r="I86" i="65"/>
  <c r="H86" i="65"/>
  <c r="G86" i="65"/>
  <c r="F86" i="65"/>
  <c r="E86" i="65"/>
  <c r="D86" i="65"/>
  <c r="C86" i="65"/>
  <c r="P85" i="65"/>
  <c r="O85" i="65"/>
  <c r="N85" i="65"/>
  <c r="M85" i="65"/>
  <c r="L85" i="65"/>
  <c r="K85" i="65"/>
  <c r="J85" i="65"/>
  <c r="I85" i="65"/>
  <c r="H85" i="65"/>
  <c r="G85" i="65"/>
  <c r="F85" i="65"/>
  <c r="E85" i="65"/>
  <c r="D85" i="65"/>
  <c r="C85" i="65"/>
  <c r="P84" i="65"/>
  <c r="O84" i="65"/>
  <c r="N84" i="65"/>
  <c r="M84" i="65"/>
  <c r="L84" i="65"/>
  <c r="K84" i="65"/>
  <c r="J84" i="65"/>
  <c r="I84" i="65"/>
  <c r="H84" i="65"/>
  <c r="G84" i="65"/>
  <c r="F84" i="65"/>
  <c r="E84" i="65"/>
  <c r="D84" i="65"/>
  <c r="C84" i="65"/>
  <c r="P83" i="65"/>
  <c r="O83" i="65"/>
  <c r="N83" i="65"/>
  <c r="M83" i="65"/>
  <c r="L83" i="65"/>
  <c r="K83" i="65"/>
  <c r="J83" i="65"/>
  <c r="I83" i="65"/>
  <c r="H83" i="65"/>
  <c r="G83" i="65"/>
  <c r="F83" i="65"/>
  <c r="E83" i="65"/>
  <c r="D83" i="65"/>
  <c r="C83" i="65"/>
  <c r="P82" i="65"/>
  <c r="O82" i="65"/>
  <c r="N82" i="65"/>
  <c r="M82" i="65"/>
  <c r="L82" i="65"/>
  <c r="K82" i="65"/>
  <c r="J82" i="65"/>
  <c r="I82" i="65"/>
  <c r="H82" i="65"/>
  <c r="G82" i="65"/>
  <c r="F82" i="65"/>
  <c r="E82" i="65"/>
  <c r="D82" i="65"/>
  <c r="C82" i="65"/>
  <c r="P81" i="65"/>
  <c r="O81" i="65"/>
  <c r="N81" i="65"/>
  <c r="M81" i="65"/>
  <c r="L81" i="65"/>
  <c r="K81" i="65"/>
  <c r="J81" i="65"/>
  <c r="I81" i="65"/>
  <c r="H81" i="65"/>
  <c r="G81" i="65"/>
  <c r="F81" i="65"/>
  <c r="E81" i="65"/>
  <c r="D81" i="65"/>
  <c r="C81" i="65"/>
  <c r="P80" i="65"/>
  <c r="O80" i="65"/>
  <c r="N80" i="65"/>
  <c r="M80" i="65"/>
  <c r="L80" i="65"/>
  <c r="K80" i="65"/>
  <c r="J80" i="65"/>
  <c r="I80" i="65"/>
  <c r="H80" i="65"/>
  <c r="G80" i="65"/>
  <c r="F80" i="65"/>
  <c r="E80" i="65"/>
  <c r="D80" i="65"/>
  <c r="C80" i="65"/>
  <c r="P79" i="65"/>
  <c r="O79" i="65"/>
  <c r="N79" i="65"/>
  <c r="M79" i="65"/>
  <c r="L79" i="65"/>
  <c r="K79" i="65"/>
  <c r="J79" i="65"/>
  <c r="I79" i="65"/>
  <c r="H79" i="65"/>
  <c r="G79" i="65"/>
  <c r="F79" i="65"/>
  <c r="E79" i="65"/>
  <c r="D79" i="65"/>
  <c r="C79" i="65"/>
  <c r="P78" i="65"/>
  <c r="O78" i="65"/>
  <c r="N78" i="65"/>
  <c r="M78" i="65"/>
  <c r="L78" i="65"/>
  <c r="K78" i="65"/>
  <c r="J78" i="65"/>
  <c r="I78" i="65"/>
  <c r="H78" i="65"/>
  <c r="G78" i="65"/>
  <c r="F78" i="65"/>
  <c r="E78" i="65"/>
  <c r="D78" i="65"/>
  <c r="C78" i="65"/>
  <c r="P77" i="65"/>
  <c r="O77" i="65"/>
  <c r="N77" i="65"/>
  <c r="M77" i="65"/>
  <c r="L77" i="65"/>
  <c r="K77" i="65"/>
  <c r="J77" i="65"/>
  <c r="I77" i="65"/>
  <c r="H77" i="65"/>
  <c r="G77" i="65"/>
  <c r="F77" i="65"/>
  <c r="E77" i="65"/>
  <c r="D77" i="65"/>
  <c r="C77" i="65"/>
  <c r="P76" i="65"/>
  <c r="O76" i="65"/>
  <c r="N76" i="65"/>
  <c r="M76" i="65"/>
  <c r="L76" i="65"/>
  <c r="K76" i="65"/>
  <c r="J76" i="65"/>
  <c r="I76" i="65"/>
  <c r="H76" i="65"/>
  <c r="G76" i="65"/>
  <c r="F76" i="65"/>
  <c r="E76" i="65"/>
  <c r="D76" i="65"/>
  <c r="C76" i="65"/>
  <c r="P75" i="65"/>
  <c r="O75" i="65"/>
  <c r="N75" i="65"/>
  <c r="M75" i="65"/>
  <c r="L75" i="65"/>
  <c r="K75" i="65"/>
  <c r="J75" i="65"/>
  <c r="I75" i="65"/>
  <c r="H75" i="65"/>
  <c r="G75" i="65"/>
  <c r="F75" i="65"/>
  <c r="E75" i="65"/>
  <c r="D75" i="65"/>
  <c r="C75" i="65"/>
  <c r="P74" i="65"/>
  <c r="O74" i="65"/>
  <c r="N74" i="65"/>
  <c r="M74" i="65"/>
  <c r="L74" i="65"/>
  <c r="K74" i="65"/>
  <c r="J74" i="65"/>
  <c r="I74" i="65"/>
  <c r="H74" i="65"/>
  <c r="G74" i="65"/>
  <c r="F74" i="65"/>
  <c r="E74" i="65"/>
  <c r="D74" i="65"/>
  <c r="C74" i="65"/>
  <c r="P73" i="65"/>
  <c r="O73" i="65"/>
  <c r="N73" i="65"/>
  <c r="M73" i="65"/>
  <c r="L73" i="65"/>
  <c r="K73" i="65"/>
  <c r="J73" i="65"/>
  <c r="I73" i="65"/>
  <c r="H73" i="65"/>
  <c r="G73" i="65"/>
  <c r="F73" i="65"/>
  <c r="E73" i="65"/>
  <c r="D73" i="65"/>
  <c r="C73" i="65"/>
  <c r="P72" i="65"/>
  <c r="O72" i="65"/>
  <c r="N72" i="65"/>
  <c r="M72" i="65"/>
  <c r="L72" i="65"/>
  <c r="K72" i="65"/>
  <c r="J72" i="65"/>
  <c r="I72" i="65"/>
  <c r="H72" i="65"/>
  <c r="G72" i="65"/>
  <c r="F72" i="65"/>
  <c r="E72" i="65"/>
  <c r="D72" i="65"/>
  <c r="C72" i="65"/>
  <c r="P71" i="65"/>
  <c r="O71" i="65"/>
  <c r="N71" i="65"/>
  <c r="M71" i="65"/>
  <c r="L71" i="65"/>
  <c r="K71" i="65"/>
  <c r="J71" i="65"/>
  <c r="I71" i="65"/>
  <c r="H71" i="65"/>
  <c r="G71" i="65"/>
  <c r="F71" i="65"/>
  <c r="E71" i="65"/>
  <c r="D71" i="65"/>
  <c r="C71" i="65"/>
  <c r="P70" i="65"/>
  <c r="O70" i="65"/>
  <c r="N70" i="65"/>
  <c r="M70" i="65"/>
  <c r="L70" i="65"/>
  <c r="K70" i="65"/>
  <c r="J70" i="65"/>
  <c r="I70" i="65"/>
  <c r="H70" i="65"/>
  <c r="G70" i="65"/>
  <c r="F70" i="65"/>
  <c r="E70" i="65"/>
  <c r="D70" i="65"/>
  <c r="C70" i="65"/>
  <c r="P69" i="65"/>
  <c r="O69" i="65"/>
  <c r="N69" i="65"/>
  <c r="M69" i="65"/>
  <c r="L69" i="65"/>
  <c r="K69" i="65"/>
  <c r="J69" i="65"/>
  <c r="I69" i="65"/>
  <c r="H69" i="65"/>
  <c r="G69" i="65"/>
  <c r="F69" i="65"/>
  <c r="E69" i="65"/>
  <c r="D69" i="65"/>
  <c r="C69" i="65"/>
  <c r="P68" i="65"/>
  <c r="O68" i="65"/>
  <c r="N68" i="65"/>
  <c r="M68" i="65"/>
  <c r="L68" i="65"/>
  <c r="K68" i="65"/>
  <c r="J68" i="65"/>
  <c r="I68" i="65"/>
  <c r="H68" i="65"/>
  <c r="G68" i="65"/>
  <c r="F68" i="65"/>
  <c r="E68" i="65"/>
  <c r="D68" i="65"/>
  <c r="C68" i="65"/>
  <c r="P67" i="65"/>
  <c r="O67" i="65"/>
  <c r="N67" i="65"/>
  <c r="M67" i="65"/>
  <c r="L67" i="65"/>
  <c r="K67" i="65"/>
  <c r="J67" i="65"/>
  <c r="I67" i="65"/>
  <c r="H67" i="65"/>
  <c r="G67" i="65"/>
  <c r="F67" i="65"/>
  <c r="E67" i="65"/>
  <c r="D67" i="65"/>
  <c r="C67" i="65"/>
  <c r="P66" i="65"/>
  <c r="O66" i="65"/>
  <c r="N66" i="65"/>
  <c r="M66" i="65"/>
  <c r="L66" i="65"/>
  <c r="K66" i="65"/>
  <c r="J66" i="65"/>
  <c r="I66" i="65"/>
  <c r="H66" i="65"/>
  <c r="G66" i="65"/>
  <c r="F66" i="65"/>
  <c r="E66" i="65"/>
  <c r="D66" i="65"/>
  <c r="C66" i="65"/>
  <c r="P65" i="65"/>
  <c r="O65" i="65"/>
  <c r="N65" i="65"/>
  <c r="M65" i="65"/>
  <c r="L65" i="65"/>
  <c r="K65" i="65"/>
  <c r="J65" i="65"/>
  <c r="I65" i="65"/>
  <c r="H65" i="65"/>
  <c r="G65" i="65"/>
  <c r="F65" i="65"/>
  <c r="E65" i="65"/>
  <c r="D65" i="65"/>
  <c r="C65" i="65"/>
  <c r="P64" i="65"/>
  <c r="O64" i="65"/>
  <c r="N64" i="65"/>
  <c r="M64" i="65"/>
  <c r="L64" i="65"/>
  <c r="K64" i="65"/>
  <c r="J64" i="65"/>
  <c r="I64" i="65"/>
  <c r="H64" i="65"/>
  <c r="G64" i="65"/>
  <c r="F64" i="65"/>
  <c r="E64" i="65"/>
  <c r="D64" i="65"/>
  <c r="C64" i="65"/>
  <c r="P63" i="65"/>
  <c r="O63" i="65"/>
  <c r="N63" i="65"/>
  <c r="M63" i="65"/>
  <c r="L63" i="65"/>
  <c r="K63" i="65"/>
  <c r="J63" i="65"/>
  <c r="I63" i="65"/>
  <c r="H63" i="65"/>
  <c r="G63" i="65"/>
  <c r="F63" i="65"/>
  <c r="E63" i="65"/>
  <c r="D63" i="65"/>
  <c r="C63" i="65"/>
  <c r="P62" i="65"/>
  <c r="O62" i="65"/>
  <c r="N62" i="65"/>
  <c r="M62" i="65"/>
  <c r="L62" i="65"/>
  <c r="K62" i="65"/>
  <c r="J62" i="65"/>
  <c r="I62" i="65"/>
  <c r="H62" i="65"/>
  <c r="G62" i="65"/>
  <c r="F62" i="65"/>
  <c r="E62" i="65"/>
  <c r="D62" i="65"/>
  <c r="C62" i="65"/>
  <c r="P61" i="65"/>
  <c r="O61" i="65"/>
  <c r="N61" i="65"/>
  <c r="M61" i="65"/>
  <c r="L61" i="65"/>
  <c r="K61" i="65"/>
  <c r="J61" i="65"/>
  <c r="I61" i="65"/>
  <c r="H61" i="65"/>
  <c r="G61" i="65"/>
  <c r="F61" i="65"/>
  <c r="E61" i="65"/>
  <c r="D61" i="65"/>
  <c r="C61" i="65"/>
  <c r="P60" i="65"/>
  <c r="O60" i="65"/>
  <c r="N60" i="65"/>
  <c r="M60" i="65"/>
  <c r="L60" i="65"/>
  <c r="K60" i="65"/>
  <c r="J60" i="65"/>
  <c r="I60" i="65"/>
  <c r="H60" i="65"/>
  <c r="G60" i="65"/>
  <c r="F60" i="65"/>
  <c r="E60" i="65"/>
  <c r="D60" i="65"/>
  <c r="C60" i="65"/>
  <c r="P59" i="65"/>
  <c r="O59" i="65"/>
  <c r="N59" i="65"/>
  <c r="M59" i="65"/>
  <c r="L59" i="65"/>
  <c r="K59" i="65"/>
  <c r="J59" i="65"/>
  <c r="I59" i="65"/>
  <c r="H59" i="65"/>
  <c r="G59" i="65"/>
  <c r="F59" i="65"/>
  <c r="E59" i="65"/>
  <c r="D59" i="65"/>
  <c r="C59" i="65"/>
  <c r="P58" i="65"/>
  <c r="O58" i="65"/>
  <c r="N58" i="65"/>
  <c r="M58" i="65"/>
  <c r="L58" i="65"/>
  <c r="K58" i="65"/>
  <c r="J58" i="65"/>
  <c r="I58" i="65"/>
  <c r="H58" i="65"/>
  <c r="G58" i="65"/>
  <c r="F58" i="65"/>
  <c r="E58" i="65"/>
  <c r="D58" i="65"/>
  <c r="C58" i="65"/>
  <c r="P57" i="65"/>
  <c r="O57" i="65"/>
  <c r="N57" i="65"/>
  <c r="M57" i="65"/>
  <c r="L57" i="65"/>
  <c r="K57" i="65"/>
  <c r="J57" i="65"/>
  <c r="I57" i="65"/>
  <c r="H57" i="65"/>
  <c r="G57" i="65"/>
  <c r="F57" i="65"/>
  <c r="E57" i="65"/>
  <c r="D57" i="65"/>
  <c r="C57" i="65"/>
  <c r="P56" i="65"/>
  <c r="O56" i="65"/>
  <c r="N56" i="65"/>
  <c r="M56" i="65"/>
  <c r="L56" i="65"/>
  <c r="K56" i="65"/>
  <c r="J56" i="65"/>
  <c r="I56" i="65"/>
  <c r="H56" i="65"/>
  <c r="G56" i="65"/>
  <c r="F56" i="65"/>
  <c r="E56" i="65"/>
  <c r="D56" i="65"/>
  <c r="C56" i="65"/>
  <c r="P95" i="61"/>
  <c r="O95" i="61"/>
  <c r="N95" i="61"/>
  <c r="M95" i="61"/>
  <c r="L95" i="61"/>
  <c r="K95" i="61"/>
  <c r="J95" i="61"/>
  <c r="I95" i="61"/>
  <c r="H95" i="61"/>
  <c r="G95" i="61"/>
  <c r="F95" i="61"/>
  <c r="E95" i="61"/>
  <c r="D95" i="61"/>
  <c r="C95" i="61"/>
  <c r="P94" i="61"/>
  <c r="O94" i="61"/>
  <c r="N94" i="61"/>
  <c r="M94" i="61"/>
  <c r="L94" i="61"/>
  <c r="K94" i="61"/>
  <c r="J94" i="61"/>
  <c r="I94" i="61"/>
  <c r="H94" i="61"/>
  <c r="G94" i="61"/>
  <c r="F94" i="61"/>
  <c r="E94" i="61"/>
  <c r="D94" i="61"/>
  <c r="C94" i="61"/>
  <c r="P93" i="61"/>
  <c r="O93" i="61"/>
  <c r="N93" i="61"/>
  <c r="M93" i="61"/>
  <c r="L93" i="61"/>
  <c r="K93" i="61"/>
  <c r="J93" i="61"/>
  <c r="I93" i="61"/>
  <c r="H93" i="61"/>
  <c r="G93" i="61"/>
  <c r="F93" i="61"/>
  <c r="E93" i="61"/>
  <c r="D93" i="61"/>
  <c r="C93" i="61"/>
  <c r="P92" i="61"/>
  <c r="O92" i="61"/>
  <c r="N92" i="61"/>
  <c r="M92" i="61"/>
  <c r="L92" i="61"/>
  <c r="K92" i="61"/>
  <c r="J92" i="61"/>
  <c r="I92" i="61"/>
  <c r="H92" i="61"/>
  <c r="G92" i="61"/>
  <c r="F92" i="61"/>
  <c r="E92" i="61"/>
  <c r="D92" i="61"/>
  <c r="C92" i="61"/>
  <c r="P91" i="61"/>
  <c r="O91" i="61"/>
  <c r="N91" i="61"/>
  <c r="M91" i="61"/>
  <c r="L91" i="61"/>
  <c r="K91" i="61"/>
  <c r="J91" i="61"/>
  <c r="I91" i="61"/>
  <c r="H91" i="61"/>
  <c r="G91" i="61"/>
  <c r="F91" i="61"/>
  <c r="E91" i="61"/>
  <c r="D91" i="61"/>
  <c r="C91" i="61"/>
  <c r="P90" i="61"/>
  <c r="O90" i="61"/>
  <c r="N90" i="61"/>
  <c r="M90" i="61"/>
  <c r="L90" i="61"/>
  <c r="K90" i="61"/>
  <c r="J90" i="61"/>
  <c r="I90" i="61"/>
  <c r="H90" i="61"/>
  <c r="G90" i="61"/>
  <c r="F90" i="61"/>
  <c r="E90" i="61"/>
  <c r="D90" i="61"/>
  <c r="C90" i="61"/>
  <c r="P89" i="61"/>
  <c r="O89" i="61"/>
  <c r="N89" i="61"/>
  <c r="M89" i="61"/>
  <c r="L89" i="61"/>
  <c r="K89" i="61"/>
  <c r="J89" i="61"/>
  <c r="I89" i="61"/>
  <c r="H89" i="61"/>
  <c r="G89" i="61"/>
  <c r="F89" i="61"/>
  <c r="E89" i="61"/>
  <c r="D89" i="61"/>
  <c r="C89" i="61"/>
  <c r="P88" i="61"/>
  <c r="O88" i="61"/>
  <c r="N88" i="61"/>
  <c r="M88" i="61"/>
  <c r="L88" i="61"/>
  <c r="K88" i="61"/>
  <c r="J88" i="61"/>
  <c r="I88" i="61"/>
  <c r="H88" i="61"/>
  <c r="G88" i="61"/>
  <c r="F88" i="61"/>
  <c r="E88" i="61"/>
  <c r="D88" i="61"/>
  <c r="C88" i="61"/>
  <c r="P87" i="61"/>
  <c r="O87" i="61"/>
  <c r="N87" i="61"/>
  <c r="M87" i="61"/>
  <c r="L87" i="61"/>
  <c r="K87" i="61"/>
  <c r="J87" i="61"/>
  <c r="I87" i="61"/>
  <c r="H87" i="61"/>
  <c r="G87" i="61"/>
  <c r="F87" i="61"/>
  <c r="E87" i="61"/>
  <c r="D87" i="61"/>
  <c r="C87" i="61"/>
  <c r="P86" i="61"/>
  <c r="O86" i="61"/>
  <c r="N86" i="61"/>
  <c r="M86" i="61"/>
  <c r="L86" i="61"/>
  <c r="K86" i="61"/>
  <c r="J86" i="61"/>
  <c r="I86" i="61"/>
  <c r="H86" i="61"/>
  <c r="G86" i="61"/>
  <c r="F86" i="61"/>
  <c r="E86" i="61"/>
  <c r="D86" i="61"/>
  <c r="C86" i="61"/>
  <c r="P85" i="61"/>
  <c r="O85" i="61"/>
  <c r="N85" i="61"/>
  <c r="M85" i="61"/>
  <c r="L85" i="61"/>
  <c r="K85" i="61"/>
  <c r="J85" i="61"/>
  <c r="I85" i="61"/>
  <c r="H85" i="61"/>
  <c r="G85" i="61"/>
  <c r="F85" i="61"/>
  <c r="E85" i="61"/>
  <c r="D85" i="61"/>
  <c r="C85" i="61"/>
  <c r="P84" i="61"/>
  <c r="O84" i="61"/>
  <c r="N84" i="61"/>
  <c r="M84" i="61"/>
  <c r="L84" i="61"/>
  <c r="K84" i="61"/>
  <c r="J84" i="61"/>
  <c r="I84" i="61"/>
  <c r="H84" i="61"/>
  <c r="G84" i="61"/>
  <c r="F84" i="61"/>
  <c r="E84" i="61"/>
  <c r="D84" i="61"/>
  <c r="C84" i="61"/>
  <c r="P83" i="61"/>
  <c r="O83" i="61"/>
  <c r="N83" i="61"/>
  <c r="M83" i="61"/>
  <c r="L83" i="61"/>
  <c r="K83" i="61"/>
  <c r="J83" i="61"/>
  <c r="I83" i="61"/>
  <c r="H83" i="61"/>
  <c r="G83" i="61"/>
  <c r="F83" i="61"/>
  <c r="E83" i="61"/>
  <c r="D83" i="61"/>
  <c r="C83" i="61"/>
  <c r="P82" i="61"/>
  <c r="O82" i="61"/>
  <c r="N82" i="61"/>
  <c r="M82" i="61"/>
  <c r="L82" i="61"/>
  <c r="K82" i="61"/>
  <c r="J82" i="61"/>
  <c r="I82" i="61"/>
  <c r="H82" i="61"/>
  <c r="G82" i="61"/>
  <c r="F82" i="61"/>
  <c r="E82" i="61"/>
  <c r="D82" i="61"/>
  <c r="C82" i="61"/>
  <c r="P81" i="61"/>
  <c r="O81" i="61"/>
  <c r="N81" i="61"/>
  <c r="M81" i="61"/>
  <c r="L81" i="61"/>
  <c r="K81" i="61"/>
  <c r="J81" i="61"/>
  <c r="I81" i="61"/>
  <c r="H81" i="61"/>
  <c r="G81" i="61"/>
  <c r="F81" i="61"/>
  <c r="E81" i="61"/>
  <c r="D81" i="61"/>
  <c r="C81" i="61"/>
  <c r="P80" i="61"/>
  <c r="O80" i="61"/>
  <c r="N80" i="61"/>
  <c r="M80" i="61"/>
  <c r="L80" i="61"/>
  <c r="K80" i="61"/>
  <c r="J80" i="61"/>
  <c r="I80" i="61"/>
  <c r="H80" i="61"/>
  <c r="G80" i="61"/>
  <c r="F80" i="61"/>
  <c r="E80" i="61"/>
  <c r="D80" i="61"/>
  <c r="C80" i="61"/>
  <c r="P79" i="61"/>
  <c r="O79" i="61"/>
  <c r="N79" i="61"/>
  <c r="M79" i="61"/>
  <c r="L79" i="61"/>
  <c r="K79" i="61"/>
  <c r="J79" i="61"/>
  <c r="I79" i="61"/>
  <c r="H79" i="61"/>
  <c r="G79" i="61"/>
  <c r="F79" i="61"/>
  <c r="E79" i="61"/>
  <c r="D79" i="61"/>
  <c r="C79" i="61"/>
  <c r="P78" i="61"/>
  <c r="O78" i="61"/>
  <c r="N78" i="61"/>
  <c r="M78" i="61"/>
  <c r="L78" i="61"/>
  <c r="K78" i="61"/>
  <c r="J78" i="61"/>
  <c r="I78" i="61"/>
  <c r="H78" i="61"/>
  <c r="G78" i="61"/>
  <c r="F78" i="61"/>
  <c r="E78" i="61"/>
  <c r="D78" i="61"/>
  <c r="C78" i="61"/>
  <c r="P77" i="61"/>
  <c r="O77" i="61"/>
  <c r="N77" i="61"/>
  <c r="M77" i="61"/>
  <c r="L77" i="61"/>
  <c r="K77" i="61"/>
  <c r="J77" i="61"/>
  <c r="I77" i="61"/>
  <c r="H77" i="61"/>
  <c r="G77" i="61"/>
  <c r="F77" i="61"/>
  <c r="E77" i="61"/>
  <c r="D77" i="61"/>
  <c r="C77" i="61"/>
  <c r="P76" i="61"/>
  <c r="O76" i="61"/>
  <c r="N76" i="61"/>
  <c r="M76" i="61"/>
  <c r="L76" i="61"/>
  <c r="K76" i="61"/>
  <c r="J76" i="61"/>
  <c r="I76" i="61"/>
  <c r="H76" i="61"/>
  <c r="G76" i="61"/>
  <c r="F76" i="61"/>
  <c r="E76" i="61"/>
  <c r="D76" i="61"/>
  <c r="C76" i="61"/>
  <c r="P75" i="61"/>
  <c r="O75" i="61"/>
  <c r="N75" i="61"/>
  <c r="M75" i="61"/>
  <c r="L75" i="61"/>
  <c r="K75" i="61"/>
  <c r="J75" i="61"/>
  <c r="I75" i="61"/>
  <c r="H75" i="61"/>
  <c r="G75" i="61"/>
  <c r="F75" i="61"/>
  <c r="E75" i="61"/>
  <c r="D75" i="61"/>
  <c r="C75" i="61"/>
  <c r="P74" i="61"/>
  <c r="O74" i="61"/>
  <c r="N74" i="61"/>
  <c r="M74" i="61"/>
  <c r="L74" i="61"/>
  <c r="K74" i="61"/>
  <c r="J74" i="61"/>
  <c r="I74" i="61"/>
  <c r="H74" i="61"/>
  <c r="G74" i="61"/>
  <c r="F74" i="61"/>
  <c r="E74" i="61"/>
  <c r="D74" i="61"/>
  <c r="C74" i="61"/>
  <c r="P73" i="61"/>
  <c r="O73" i="61"/>
  <c r="N73" i="61"/>
  <c r="M73" i="61"/>
  <c r="L73" i="61"/>
  <c r="K73" i="61"/>
  <c r="J73" i="61"/>
  <c r="I73" i="61"/>
  <c r="H73" i="61"/>
  <c r="G73" i="61"/>
  <c r="F73" i="61"/>
  <c r="E73" i="61"/>
  <c r="D73" i="61"/>
  <c r="C73" i="61"/>
  <c r="P72" i="61"/>
  <c r="O72" i="61"/>
  <c r="N72" i="61"/>
  <c r="M72" i="61"/>
  <c r="L72" i="61"/>
  <c r="K72" i="61"/>
  <c r="J72" i="61"/>
  <c r="I72" i="61"/>
  <c r="H72" i="61"/>
  <c r="G72" i="61"/>
  <c r="F72" i="61"/>
  <c r="E72" i="61"/>
  <c r="D72" i="61"/>
  <c r="C72" i="61"/>
  <c r="P71" i="61"/>
  <c r="O71" i="61"/>
  <c r="N71" i="61"/>
  <c r="M71" i="61"/>
  <c r="L71" i="61"/>
  <c r="K71" i="61"/>
  <c r="J71" i="61"/>
  <c r="I71" i="61"/>
  <c r="H71" i="61"/>
  <c r="G71" i="61"/>
  <c r="F71" i="61"/>
  <c r="E71" i="61"/>
  <c r="D71" i="61"/>
  <c r="C71" i="61"/>
  <c r="P70" i="61"/>
  <c r="O70" i="61"/>
  <c r="N70" i="61"/>
  <c r="M70" i="61"/>
  <c r="L70" i="61"/>
  <c r="K70" i="61"/>
  <c r="J70" i="61"/>
  <c r="I70" i="61"/>
  <c r="H70" i="61"/>
  <c r="G70" i="61"/>
  <c r="F70" i="61"/>
  <c r="E70" i="61"/>
  <c r="D70" i="61"/>
  <c r="C70" i="61"/>
  <c r="P69" i="61"/>
  <c r="O69" i="61"/>
  <c r="N69" i="61"/>
  <c r="M69" i="61"/>
  <c r="L69" i="61"/>
  <c r="K69" i="61"/>
  <c r="J69" i="61"/>
  <c r="I69" i="61"/>
  <c r="H69" i="61"/>
  <c r="G69" i="61"/>
  <c r="F69" i="61"/>
  <c r="E69" i="61"/>
  <c r="D69" i="61"/>
  <c r="C69" i="61"/>
  <c r="P68" i="61"/>
  <c r="O68" i="61"/>
  <c r="N68" i="61"/>
  <c r="M68" i="61"/>
  <c r="L68" i="61"/>
  <c r="K68" i="61"/>
  <c r="J68" i="61"/>
  <c r="I68" i="61"/>
  <c r="H68" i="61"/>
  <c r="G68" i="61"/>
  <c r="F68" i="61"/>
  <c r="E68" i="61"/>
  <c r="D68" i="61"/>
  <c r="C68" i="61"/>
  <c r="P67" i="61"/>
  <c r="O67" i="61"/>
  <c r="N67" i="61"/>
  <c r="M67" i="61"/>
  <c r="L67" i="61"/>
  <c r="K67" i="61"/>
  <c r="J67" i="61"/>
  <c r="I67" i="61"/>
  <c r="H67" i="61"/>
  <c r="G67" i="61"/>
  <c r="F67" i="61"/>
  <c r="E67" i="61"/>
  <c r="D67" i="61"/>
  <c r="C67" i="61"/>
  <c r="P66" i="61"/>
  <c r="O66" i="61"/>
  <c r="N66" i="61"/>
  <c r="M66" i="61"/>
  <c r="L66" i="61"/>
  <c r="K66" i="61"/>
  <c r="J66" i="61"/>
  <c r="I66" i="61"/>
  <c r="H66" i="61"/>
  <c r="G66" i="61"/>
  <c r="F66" i="61"/>
  <c r="E66" i="61"/>
  <c r="D66" i="61"/>
  <c r="C66" i="61"/>
  <c r="P65" i="61"/>
  <c r="O65" i="61"/>
  <c r="N65" i="61"/>
  <c r="M65" i="61"/>
  <c r="L65" i="61"/>
  <c r="K65" i="61"/>
  <c r="J65" i="61"/>
  <c r="I65" i="61"/>
  <c r="H65" i="61"/>
  <c r="G65" i="61"/>
  <c r="F65" i="61"/>
  <c r="E65" i="61"/>
  <c r="D65" i="61"/>
  <c r="C65" i="61"/>
  <c r="P64" i="61"/>
  <c r="O64" i="61"/>
  <c r="N64" i="61"/>
  <c r="M64" i="61"/>
  <c r="L64" i="61"/>
  <c r="K64" i="61"/>
  <c r="J64" i="61"/>
  <c r="I64" i="61"/>
  <c r="H64" i="61"/>
  <c r="G64" i="61"/>
  <c r="F64" i="61"/>
  <c r="E64" i="61"/>
  <c r="D64" i="61"/>
  <c r="C64" i="61"/>
  <c r="P63" i="61"/>
  <c r="O63" i="61"/>
  <c r="N63" i="61"/>
  <c r="M63" i="61"/>
  <c r="L63" i="61"/>
  <c r="K63" i="61"/>
  <c r="J63" i="61"/>
  <c r="I63" i="61"/>
  <c r="H63" i="61"/>
  <c r="G63" i="61"/>
  <c r="F63" i="61"/>
  <c r="E63" i="61"/>
  <c r="D63" i="61"/>
  <c r="C63" i="61"/>
  <c r="P62" i="61"/>
  <c r="O62" i="61"/>
  <c r="N62" i="61"/>
  <c r="M62" i="61"/>
  <c r="L62" i="61"/>
  <c r="K62" i="61"/>
  <c r="J62" i="61"/>
  <c r="I62" i="61"/>
  <c r="H62" i="61"/>
  <c r="G62" i="61"/>
  <c r="F62" i="61"/>
  <c r="E62" i="61"/>
  <c r="D62" i="61"/>
  <c r="C62" i="61"/>
  <c r="P61" i="61"/>
  <c r="O61" i="61"/>
  <c r="N61" i="61"/>
  <c r="M61" i="61"/>
  <c r="L61" i="61"/>
  <c r="K61" i="61"/>
  <c r="J61" i="61"/>
  <c r="I61" i="61"/>
  <c r="H61" i="61"/>
  <c r="G61" i="61"/>
  <c r="F61" i="61"/>
  <c r="E61" i="61"/>
  <c r="D61" i="61"/>
  <c r="C61" i="61"/>
  <c r="P60" i="61"/>
  <c r="O60" i="61"/>
  <c r="N60" i="61"/>
  <c r="M60" i="61"/>
  <c r="L60" i="61"/>
  <c r="K60" i="61"/>
  <c r="J60" i="61"/>
  <c r="I60" i="61"/>
  <c r="H60" i="61"/>
  <c r="G60" i="61"/>
  <c r="F60" i="61"/>
  <c r="E60" i="61"/>
  <c r="D60" i="61"/>
  <c r="C60" i="61"/>
  <c r="P59" i="61"/>
  <c r="O59" i="61"/>
  <c r="N59" i="61"/>
  <c r="M59" i="61"/>
  <c r="L59" i="61"/>
  <c r="K59" i="61"/>
  <c r="J59" i="61"/>
  <c r="I59" i="61"/>
  <c r="H59" i="61"/>
  <c r="G59" i="61"/>
  <c r="F59" i="61"/>
  <c r="E59" i="61"/>
  <c r="D59" i="61"/>
  <c r="C59" i="61"/>
  <c r="P58" i="61"/>
  <c r="O58" i="61"/>
  <c r="N58" i="61"/>
  <c r="M58" i="61"/>
  <c r="L58" i="61"/>
  <c r="K58" i="61"/>
  <c r="J58" i="61"/>
  <c r="I58" i="61"/>
  <c r="H58" i="61"/>
  <c r="G58" i="61"/>
  <c r="F58" i="61"/>
  <c r="E58" i="61"/>
  <c r="D58" i="61"/>
  <c r="C58" i="61"/>
  <c r="P57" i="61"/>
  <c r="O57" i="61"/>
  <c r="N57" i="61"/>
  <c r="M57" i="61"/>
  <c r="L57" i="61"/>
  <c r="K57" i="61"/>
  <c r="J57" i="61"/>
  <c r="I57" i="61"/>
  <c r="H57" i="61"/>
  <c r="G57" i="61"/>
  <c r="F57" i="61"/>
  <c r="E57" i="61"/>
  <c r="D57" i="61"/>
  <c r="C57" i="61"/>
  <c r="P56" i="61"/>
  <c r="O56" i="61"/>
  <c r="N56" i="61"/>
  <c r="M56" i="61"/>
  <c r="L56" i="61"/>
  <c r="K56" i="61"/>
  <c r="J56" i="61"/>
  <c r="I56" i="61"/>
  <c r="H56" i="61"/>
  <c r="G56" i="61"/>
  <c r="F56" i="61"/>
  <c r="E56" i="61"/>
  <c r="D56" i="61"/>
  <c r="C56" i="61"/>
  <c r="C97" i="59"/>
  <c r="N97" i="59"/>
  <c r="M97" i="59"/>
  <c r="L97" i="59"/>
  <c r="K97" i="59"/>
  <c r="J97" i="59"/>
  <c r="I97" i="59"/>
  <c r="H97" i="59"/>
  <c r="G97" i="59"/>
  <c r="F97" i="59"/>
  <c r="E97" i="59"/>
  <c r="D97" i="59"/>
  <c r="N96" i="59"/>
  <c r="M96" i="59"/>
  <c r="L96" i="59"/>
  <c r="K96" i="59"/>
  <c r="J96" i="59"/>
  <c r="I96" i="59"/>
  <c r="H96" i="59"/>
  <c r="G96" i="59"/>
  <c r="F96" i="59"/>
  <c r="E96" i="59"/>
  <c r="D96" i="59"/>
  <c r="C96" i="59"/>
  <c r="N95" i="59"/>
  <c r="M95" i="59"/>
  <c r="L95" i="59"/>
  <c r="K95" i="59"/>
  <c r="J95" i="59"/>
  <c r="I95" i="59"/>
  <c r="H95" i="59"/>
  <c r="G95" i="59"/>
  <c r="F95" i="59"/>
  <c r="E95" i="59"/>
  <c r="D95" i="59"/>
  <c r="C95" i="59"/>
  <c r="N94" i="59"/>
  <c r="M94" i="59"/>
  <c r="L94" i="59"/>
  <c r="K94" i="59"/>
  <c r="J94" i="59"/>
  <c r="I94" i="59"/>
  <c r="H94" i="59"/>
  <c r="G94" i="59"/>
  <c r="F94" i="59"/>
  <c r="E94" i="59"/>
  <c r="D94" i="59"/>
  <c r="C94" i="59"/>
  <c r="N93" i="59"/>
  <c r="M93" i="59"/>
  <c r="L93" i="59"/>
  <c r="K93" i="59"/>
  <c r="J93" i="59"/>
  <c r="I93" i="59"/>
  <c r="H93" i="59"/>
  <c r="G93" i="59"/>
  <c r="F93" i="59"/>
  <c r="E93" i="59"/>
  <c r="D93" i="59"/>
  <c r="C93" i="59"/>
  <c r="N92" i="59"/>
  <c r="M92" i="59"/>
  <c r="L92" i="59"/>
  <c r="K92" i="59"/>
  <c r="J92" i="59"/>
  <c r="I92" i="59"/>
  <c r="H92" i="59"/>
  <c r="G92" i="59"/>
  <c r="F92" i="59"/>
  <c r="E92" i="59"/>
  <c r="D92" i="59"/>
  <c r="C92" i="59"/>
  <c r="N91" i="59"/>
  <c r="M91" i="59"/>
  <c r="L91" i="59"/>
  <c r="K91" i="59"/>
  <c r="J91" i="59"/>
  <c r="I91" i="59"/>
  <c r="H91" i="59"/>
  <c r="G91" i="59"/>
  <c r="F91" i="59"/>
  <c r="E91" i="59"/>
  <c r="D91" i="59"/>
  <c r="C91" i="59"/>
  <c r="N90" i="59"/>
  <c r="M90" i="59"/>
  <c r="L90" i="59"/>
  <c r="K90" i="59"/>
  <c r="J90" i="59"/>
  <c r="I90" i="59"/>
  <c r="H90" i="59"/>
  <c r="G90" i="59"/>
  <c r="F90" i="59"/>
  <c r="E90" i="59"/>
  <c r="D90" i="59"/>
  <c r="C90" i="59"/>
  <c r="N89" i="59"/>
  <c r="M89" i="59"/>
  <c r="L89" i="59"/>
  <c r="K89" i="59"/>
  <c r="J89" i="59"/>
  <c r="I89" i="59"/>
  <c r="H89" i="59"/>
  <c r="G89" i="59"/>
  <c r="F89" i="59"/>
  <c r="E89" i="59"/>
  <c r="D89" i="59"/>
  <c r="C89" i="59"/>
  <c r="N88" i="59"/>
  <c r="M88" i="59"/>
  <c r="L88" i="59"/>
  <c r="K88" i="59"/>
  <c r="J88" i="59"/>
  <c r="I88" i="59"/>
  <c r="H88" i="59"/>
  <c r="G88" i="59"/>
  <c r="F88" i="59"/>
  <c r="E88" i="59"/>
  <c r="D88" i="59"/>
  <c r="C88" i="59"/>
  <c r="N87" i="59"/>
  <c r="M87" i="59"/>
  <c r="L87" i="59"/>
  <c r="K87" i="59"/>
  <c r="J87" i="59"/>
  <c r="I87" i="59"/>
  <c r="H87" i="59"/>
  <c r="G87" i="59"/>
  <c r="F87" i="59"/>
  <c r="E87" i="59"/>
  <c r="D87" i="59"/>
  <c r="C87" i="59"/>
  <c r="N86" i="59"/>
  <c r="M86" i="59"/>
  <c r="L86" i="59"/>
  <c r="K86" i="59"/>
  <c r="J86" i="59"/>
  <c r="I86" i="59"/>
  <c r="H86" i="59"/>
  <c r="G86" i="59"/>
  <c r="F86" i="59"/>
  <c r="E86" i="59"/>
  <c r="D86" i="59"/>
  <c r="C86" i="59"/>
  <c r="N85" i="59"/>
  <c r="M85" i="59"/>
  <c r="L85" i="59"/>
  <c r="K85" i="59"/>
  <c r="J85" i="59"/>
  <c r="I85" i="59"/>
  <c r="H85" i="59"/>
  <c r="G85" i="59"/>
  <c r="F85" i="59"/>
  <c r="E85" i="59"/>
  <c r="D85" i="59"/>
  <c r="C85" i="59"/>
  <c r="N84" i="59"/>
  <c r="M84" i="59"/>
  <c r="L84" i="59"/>
  <c r="K84" i="59"/>
  <c r="J84" i="59"/>
  <c r="I84" i="59"/>
  <c r="H84" i="59"/>
  <c r="G84" i="59"/>
  <c r="F84" i="59"/>
  <c r="E84" i="59"/>
  <c r="D84" i="59"/>
  <c r="C84" i="59"/>
  <c r="N83" i="59"/>
  <c r="M83" i="59"/>
  <c r="L83" i="59"/>
  <c r="K83" i="59"/>
  <c r="J83" i="59"/>
  <c r="I83" i="59"/>
  <c r="H83" i="59"/>
  <c r="G83" i="59"/>
  <c r="F83" i="59"/>
  <c r="E83" i="59"/>
  <c r="D83" i="59"/>
  <c r="C83" i="59"/>
  <c r="N82" i="59"/>
  <c r="M82" i="59"/>
  <c r="L82" i="59"/>
  <c r="K82" i="59"/>
  <c r="J82" i="59"/>
  <c r="I82" i="59"/>
  <c r="H82" i="59"/>
  <c r="G82" i="59"/>
  <c r="F82" i="59"/>
  <c r="E82" i="59"/>
  <c r="D82" i="59"/>
  <c r="C82" i="59"/>
  <c r="N81" i="59"/>
  <c r="M81" i="59"/>
  <c r="L81" i="59"/>
  <c r="K81" i="59"/>
  <c r="J81" i="59"/>
  <c r="I81" i="59"/>
  <c r="H81" i="59"/>
  <c r="G81" i="59"/>
  <c r="F81" i="59"/>
  <c r="E81" i="59"/>
  <c r="D81" i="59"/>
  <c r="C81" i="59"/>
  <c r="N80" i="59"/>
  <c r="M80" i="59"/>
  <c r="L80" i="59"/>
  <c r="K80" i="59"/>
  <c r="J80" i="59"/>
  <c r="I80" i="59"/>
  <c r="H80" i="59"/>
  <c r="G80" i="59"/>
  <c r="F80" i="59"/>
  <c r="E80" i="59"/>
  <c r="D80" i="59"/>
  <c r="C80" i="59"/>
  <c r="N79" i="59"/>
  <c r="M79" i="59"/>
  <c r="L79" i="59"/>
  <c r="K79" i="59"/>
  <c r="J79" i="59"/>
  <c r="I79" i="59"/>
  <c r="H79" i="59"/>
  <c r="G79" i="59"/>
  <c r="F79" i="59"/>
  <c r="E79" i="59"/>
  <c r="D79" i="59"/>
  <c r="C79" i="59"/>
  <c r="N78" i="59"/>
  <c r="M78" i="59"/>
  <c r="L78" i="59"/>
  <c r="K78" i="59"/>
  <c r="J78" i="59"/>
  <c r="I78" i="59"/>
  <c r="H78" i="59"/>
  <c r="G78" i="59"/>
  <c r="F78" i="59"/>
  <c r="E78" i="59"/>
  <c r="D78" i="59"/>
  <c r="C78" i="59"/>
  <c r="N77" i="59"/>
  <c r="M77" i="59"/>
  <c r="L77" i="59"/>
  <c r="K77" i="59"/>
  <c r="J77" i="59"/>
  <c r="I77" i="59"/>
  <c r="H77" i="59"/>
  <c r="G77" i="59"/>
  <c r="F77" i="59"/>
  <c r="E77" i="59"/>
  <c r="D77" i="59"/>
  <c r="C77" i="59"/>
  <c r="N76" i="59"/>
  <c r="M76" i="59"/>
  <c r="L76" i="59"/>
  <c r="K76" i="59"/>
  <c r="J76" i="59"/>
  <c r="I76" i="59"/>
  <c r="H76" i="59"/>
  <c r="G76" i="59"/>
  <c r="F76" i="59"/>
  <c r="E76" i="59"/>
  <c r="D76" i="59"/>
  <c r="C76" i="59"/>
  <c r="N75" i="59"/>
  <c r="M75" i="59"/>
  <c r="L75" i="59"/>
  <c r="K75" i="59"/>
  <c r="J75" i="59"/>
  <c r="I75" i="59"/>
  <c r="H75" i="59"/>
  <c r="G75" i="59"/>
  <c r="F75" i="59"/>
  <c r="E75" i="59"/>
  <c r="D75" i="59"/>
  <c r="C75" i="59"/>
  <c r="N74" i="59"/>
  <c r="M74" i="59"/>
  <c r="L74" i="59"/>
  <c r="K74" i="59"/>
  <c r="J74" i="59"/>
  <c r="I74" i="59"/>
  <c r="H74" i="59"/>
  <c r="G74" i="59"/>
  <c r="F74" i="59"/>
  <c r="E74" i="59"/>
  <c r="D74" i="59"/>
  <c r="C74" i="59"/>
  <c r="N73" i="59"/>
  <c r="M73" i="59"/>
  <c r="L73" i="59"/>
  <c r="K73" i="59"/>
  <c r="J73" i="59"/>
  <c r="I73" i="59"/>
  <c r="H73" i="59"/>
  <c r="G73" i="59"/>
  <c r="F73" i="59"/>
  <c r="E73" i="59"/>
  <c r="D73" i="59"/>
  <c r="C73" i="59"/>
  <c r="N72" i="59"/>
  <c r="M72" i="59"/>
  <c r="L72" i="59"/>
  <c r="K72" i="59"/>
  <c r="J72" i="59"/>
  <c r="I72" i="59"/>
  <c r="H72" i="59"/>
  <c r="G72" i="59"/>
  <c r="F72" i="59"/>
  <c r="E72" i="59"/>
  <c r="D72" i="59"/>
  <c r="C72" i="59"/>
  <c r="N71" i="59"/>
  <c r="M71" i="59"/>
  <c r="L71" i="59"/>
  <c r="K71" i="59"/>
  <c r="J71" i="59"/>
  <c r="I71" i="59"/>
  <c r="H71" i="59"/>
  <c r="G71" i="59"/>
  <c r="F71" i="59"/>
  <c r="E71" i="59"/>
  <c r="D71" i="59"/>
  <c r="C71" i="59"/>
  <c r="N70" i="59"/>
  <c r="M70" i="59"/>
  <c r="L70" i="59"/>
  <c r="K70" i="59"/>
  <c r="J70" i="59"/>
  <c r="I70" i="59"/>
  <c r="H70" i="59"/>
  <c r="G70" i="59"/>
  <c r="F70" i="59"/>
  <c r="E70" i="59"/>
  <c r="D70" i="59"/>
  <c r="C70" i="59"/>
  <c r="N69" i="59"/>
  <c r="M69" i="59"/>
  <c r="L69" i="59"/>
  <c r="K69" i="59"/>
  <c r="J69" i="59"/>
  <c r="I69" i="59"/>
  <c r="H69" i="59"/>
  <c r="G69" i="59"/>
  <c r="F69" i="59"/>
  <c r="E69" i="59"/>
  <c r="D69" i="59"/>
  <c r="C69" i="59"/>
  <c r="N68" i="59"/>
  <c r="M68" i="59"/>
  <c r="L68" i="59"/>
  <c r="K68" i="59"/>
  <c r="J68" i="59"/>
  <c r="I68" i="59"/>
  <c r="H68" i="59"/>
  <c r="G68" i="59"/>
  <c r="F68" i="59"/>
  <c r="E68" i="59"/>
  <c r="D68" i="59"/>
  <c r="C68" i="59"/>
  <c r="N67" i="59"/>
  <c r="M67" i="59"/>
  <c r="L67" i="59"/>
  <c r="K67" i="59"/>
  <c r="J67" i="59"/>
  <c r="I67" i="59"/>
  <c r="H67" i="59"/>
  <c r="G67" i="59"/>
  <c r="F67" i="59"/>
  <c r="E67" i="59"/>
  <c r="D67" i="59"/>
  <c r="C67" i="59"/>
  <c r="N66" i="59"/>
  <c r="M66" i="59"/>
  <c r="L66" i="59"/>
  <c r="K66" i="59"/>
  <c r="J66" i="59"/>
  <c r="I66" i="59"/>
  <c r="H66" i="59"/>
  <c r="G66" i="59"/>
  <c r="F66" i="59"/>
  <c r="E66" i="59"/>
  <c r="D66" i="59"/>
  <c r="C66" i="59"/>
  <c r="N65" i="59"/>
  <c r="M65" i="59"/>
  <c r="L65" i="59"/>
  <c r="K65" i="59"/>
  <c r="J65" i="59"/>
  <c r="I65" i="59"/>
  <c r="H65" i="59"/>
  <c r="G65" i="59"/>
  <c r="F65" i="59"/>
  <c r="E65" i="59"/>
  <c r="D65" i="59"/>
  <c r="C65" i="59"/>
  <c r="N64" i="59"/>
  <c r="M64" i="59"/>
  <c r="L64" i="59"/>
  <c r="K64" i="59"/>
  <c r="J64" i="59"/>
  <c r="I64" i="59"/>
  <c r="H64" i="59"/>
  <c r="G64" i="59"/>
  <c r="F64" i="59"/>
  <c r="E64" i="59"/>
  <c r="D64" i="59"/>
  <c r="C64" i="59"/>
  <c r="N63" i="59"/>
  <c r="M63" i="59"/>
  <c r="L63" i="59"/>
  <c r="K63" i="59"/>
  <c r="J63" i="59"/>
  <c r="I63" i="59"/>
  <c r="H63" i="59"/>
  <c r="G63" i="59"/>
  <c r="F63" i="59"/>
  <c r="E63" i="59"/>
  <c r="D63" i="59"/>
  <c r="C63" i="59"/>
  <c r="N62" i="59"/>
  <c r="M62" i="59"/>
  <c r="L62" i="59"/>
  <c r="K62" i="59"/>
  <c r="J62" i="59"/>
  <c r="I62" i="59"/>
  <c r="H62" i="59"/>
  <c r="G62" i="59"/>
  <c r="F62" i="59"/>
  <c r="E62" i="59"/>
  <c r="D62" i="59"/>
  <c r="C62" i="59"/>
  <c r="N61" i="59"/>
  <c r="M61" i="59"/>
  <c r="L61" i="59"/>
  <c r="K61" i="59"/>
  <c r="J61" i="59"/>
  <c r="I61" i="59"/>
  <c r="H61" i="59"/>
  <c r="G61" i="59"/>
  <c r="F61" i="59"/>
  <c r="E61" i="59"/>
  <c r="D61" i="59"/>
  <c r="C61" i="59"/>
  <c r="N60" i="59"/>
  <c r="M60" i="59"/>
  <c r="L60" i="59"/>
  <c r="K60" i="59"/>
  <c r="J60" i="59"/>
  <c r="I60" i="59"/>
  <c r="H60" i="59"/>
  <c r="G60" i="59"/>
  <c r="F60" i="59"/>
  <c r="E60" i="59"/>
  <c r="D60" i="59"/>
  <c r="C60" i="59"/>
  <c r="N59" i="59"/>
  <c r="M59" i="59"/>
  <c r="L59" i="59"/>
  <c r="K59" i="59"/>
  <c r="J59" i="59"/>
  <c r="I59" i="59"/>
  <c r="H59" i="59"/>
  <c r="G59" i="59"/>
  <c r="F59" i="59"/>
  <c r="E59" i="59"/>
  <c r="D59" i="59"/>
  <c r="C59" i="59"/>
  <c r="N58" i="59"/>
  <c r="M58" i="59"/>
  <c r="L58" i="59"/>
  <c r="K58" i="59"/>
  <c r="J58" i="59"/>
  <c r="I58" i="59"/>
  <c r="H58" i="59"/>
  <c r="G58" i="59"/>
  <c r="F58" i="59"/>
  <c r="E58" i="59"/>
  <c r="D58" i="59"/>
  <c r="C58" i="59"/>
  <c r="N57" i="59"/>
  <c r="M57" i="59"/>
  <c r="L57" i="59"/>
  <c r="K57" i="59"/>
  <c r="J57" i="59"/>
  <c r="I57" i="59"/>
  <c r="H57" i="59"/>
  <c r="G57" i="59"/>
  <c r="F57" i="59"/>
  <c r="E57" i="59"/>
  <c r="D57" i="59"/>
  <c r="C57" i="59"/>
  <c r="P67" i="41" l="1"/>
  <c r="P68" i="41"/>
  <c r="Q72" i="41"/>
  <c r="P72" i="41"/>
  <c r="O72" i="41"/>
  <c r="G83" i="41"/>
  <c r="H83" i="41"/>
  <c r="D79" i="41"/>
  <c r="C79" i="41"/>
  <c r="K87" i="41"/>
  <c r="L87" i="41"/>
  <c r="P59" i="41"/>
  <c r="P60" i="41"/>
  <c r="P80" i="41"/>
  <c r="O80" i="41"/>
  <c r="P75" i="41"/>
  <c r="O75" i="41"/>
  <c r="Q94" i="41"/>
  <c r="D63" i="41"/>
  <c r="C63" i="41"/>
  <c r="D87" i="41"/>
  <c r="C87" i="41"/>
  <c r="D55" i="41"/>
  <c r="C55" i="41"/>
  <c r="D93" i="41"/>
  <c r="C93" i="41"/>
  <c r="Q67" i="41"/>
  <c r="Q68" i="41"/>
  <c r="P64" i="41"/>
  <c r="O64" i="41"/>
  <c r="P88" i="41"/>
  <c r="O88" i="41"/>
  <c r="P56" i="41"/>
  <c r="O56" i="41"/>
  <c r="P83" i="41"/>
  <c r="P84" i="41"/>
  <c r="Q83" i="41"/>
  <c r="Q84" i="41"/>
  <c r="L79" i="41"/>
  <c r="K79" i="41"/>
  <c r="J93" i="41"/>
  <c r="I93" i="41"/>
  <c r="O95" i="41"/>
  <c r="O93" i="41"/>
  <c r="H91" i="41"/>
  <c r="G91" i="41"/>
  <c r="P91" i="41"/>
  <c r="P92" i="41"/>
  <c r="H67" i="41"/>
  <c r="G67" i="41"/>
  <c r="Q91" i="41"/>
  <c r="Q92" i="41"/>
  <c r="Q59" i="41"/>
  <c r="Q60" i="41"/>
  <c r="H95" i="66"/>
  <c r="G95" i="66" s="1"/>
  <c r="F95" i="66"/>
  <c r="E95" i="66"/>
  <c r="D95" i="66"/>
  <c r="C95" i="66"/>
  <c r="H94" i="66"/>
  <c r="F94" i="66" s="1"/>
  <c r="H93" i="66"/>
  <c r="D93" i="66" s="1"/>
  <c r="G93" i="66"/>
  <c r="E93" i="66"/>
  <c r="C93" i="66"/>
  <c r="H92" i="66"/>
  <c r="G92" i="66"/>
  <c r="F92" i="66"/>
  <c r="E92" i="66"/>
  <c r="D92" i="66"/>
  <c r="C92" i="66"/>
  <c r="H91" i="66"/>
  <c r="F91" i="66" s="1"/>
  <c r="H90" i="66"/>
  <c r="F90" i="66" s="1"/>
  <c r="E90" i="66"/>
  <c r="C90" i="66"/>
  <c r="H89" i="66"/>
  <c r="D89" i="66" s="1"/>
  <c r="G89" i="66"/>
  <c r="F89" i="66"/>
  <c r="E89" i="66"/>
  <c r="C89" i="66"/>
  <c r="H88" i="66"/>
  <c r="G88" i="66"/>
  <c r="F88" i="66"/>
  <c r="E88" i="66"/>
  <c r="D88" i="66"/>
  <c r="C88" i="66"/>
  <c r="H87" i="66"/>
  <c r="C87" i="66" s="1"/>
  <c r="G87" i="66"/>
  <c r="E87" i="66"/>
  <c r="D87" i="66"/>
  <c r="H86" i="66"/>
  <c r="F86" i="66" s="1"/>
  <c r="G86" i="66"/>
  <c r="E86" i="66"/>
  <c r="C86" i="66"/>
  <c r="H85" i="66"/>
  <c r="D85" i="66" s="1"/>
  <c r="G85" i="66"/>
  <c r="F85" i="66"/>
  <c r="E85" i="66"/>
  <c r="C85" i="66"/>
  <c r="H84" i="66"/>
  <c r="E84" i="66" s="1"/>
  <c r="G84" i="66"/>
  <c r="F84" i="66"/>
  <c r="D84" i="66"/>
  <c r="C84" i="66"/>
  <c r="H83" i="66"/>
  <c r="G83" i="66" s="1"/>
  <c r="F83" i="66"/>
  <c r="E83" i="66"/>
  <c r="D83" i="66"/>
  <c r="H82" i="66"/>
  <c r="F82" i="66" s="1"/>
  <c r="H81" i="66"/>
  <c r="D81" i="66" s="1"/>
  <c r="G81" i="66"/>
  <c r="F81" i="66"/>
  <c r="C81" i="66"/>
  <c r="H80" i="66"/>
  <c r="G80" i="66" s="1"/>
  <c r="H79" i="66"/>
  <c r="G79" i="66"/>
  <c r="F79" i="66"/>
  <c r="E79" i="66"/>
  <c r="D79" i="66"/>
  <c r="C79" i="66"/>
  <c r="H78" i="66"/>
  <c r="F78" i="66" s="1"/>
  <c r="G78" i="66"/>
  <c r="C78" i="66"/>
  <c r="H77" i="66"/>
  <c r="D77" i="66" s="1"/>
  <c r="H76" i="66"/>
  <c r="D76" i="66" s="1"/>
  <c r="F76" i="66"/>
  <c r="E76" i="66"/>
  <c r="H75" i="66"/>
  <c r="G75" i="66" s="1"/>
  <c r="F75" i="66"/>
  <c r="D75" i="66"/>
  <c r="C75" i="66"/>
  <c r="H74" i="66"/>
  <c r="F74" i="66" s="1"/>
  <c r="E74" i="66"/>
  <c r="C74" i="66"/>
  <c r="H73" i="66"/>
  <c r="D73" i="66" s="1"/>
  <c r="F73" i="66"/>
  <c r="E73" i="66"/>
  <c r="H72" i="66"/>
  <c r="G72" i="66"/>
  <c r="F72" i="66"/>
  <c r="E72" i="66"/>
  <c r="D72" i="66"/>
  <c r="C72" i="66"/>
  <c r="H71" i="66"/>
  <c r="G71" i="66" s="1"/>
  <c r="H70" i="66"/>
  <c r="F70" i="66" s="1"/>
  <c r="G70" i="66"/>
  <c r="E70" i="66"/>
  <c r="C70" i="66"/>
  <c r="H69" i="66"/>
  <c r="D69" i="66" s="1"/>
  <c r="G69" i="66"/>
  <c r="F69" i="66"/>
  <c r="E69" i="66"/>
  <c r="C69" i="66"/>
  <c r="H68" i="66"/>
  <c r="F68" i="66" s="1"/>
  <c r="H67" i="66"/>
  <c r="D67" i="66" s="1"/>
  <c r="F67" i="66"/>
  <c r="E67" i="66"/>
  <c r="Q95" i="65"/>
  <c r="Q94" i="65"/>
  <c r="Q93" i="65"/>
  <c r="Q92" i="65"/>
  <c r="Q91" i="65"/>
  <c r="Q90" i="65"/>
  <c r="Q89" i="65"/>
  <c r="Q88" i="65"/>
  <c r="Q87" i="65"/>
  <c r="Q86" i="65"/>
  <c r="Q85" i="65"/>
  <c r="Q84" i="65"/>
  <c r="Q83" i="65"/>
  <c r="Q82" i="65"/>
  <c r="Q81" i="65"/>
  <c r="Q80" i="65"/>
  <c r="Q79" i="65"/>
  <c r="Q78" i="65"/>
  <c r="Q77" i="65"/>
  <c r="Q76" i="65"/>
  <c r="Q75" i="65"/>
  <c r="Q74" i="65"/>
  <c r="Q73" i="65"/>
  <c r="Q72" i="65"/>
  <c r="Q71" i="65"/>
  <c r="Q70" i="65"/>
  <c r="Q69" i="65"/>
  <c r="Q68" i="65"/>
  <c r="Q67" i="65"/>
  <c r="Q66" i="65"/>
  <c r="Q65" i="65"/>
  <c r="Q64" i="65"/>
  <c r="Q63" i="65"/>
  <c r="Q62" i="65"/>
  <c r="Q61" i="65"/>
  <c r="Q60" i="65"/>
  <c r="Q59" i="65"/>
  <c r="Q58" i="65"/>
  <c r="Q57" i="65"/>
  <c r="Q56" i="65"/>
  <c r="Q55" i="65"/>
  <c r="P55" i="65"/>
  <c r="O55" i="65"/>
  <c r="N55" i="65"/>
  <c r="M55" i="65"/>
  <c r="L55" i="65"/>
  <c r="K55" i="65"/>
  <c r="J55" i="65"/>
  <c r="I55" i="65"/>
  <c r="H55" i="65"/>
  <c r="G55" i="65"/>
  <c r="F55" i="65"/>
  <c r="E55" i="65"/>
  <c r="D55" i="65"/>
  <c r="C55" i="65"/>
  <c r="H94" i="64"/>
  <c r="G94" i="64"/>
  <c r="F94" i="64"/>
  <c r="E94" i="64"/>
  <c r="D94" i="64"/>
  <c r="C94" i="64"/>
  <c r="I93" i="64"/>
  <c r="H93" i="64"/>
  <c r="G93" i="64"/>
  <c r="F93" i="64"/>
  <c r="E93" i="64"/>
  <c r="D93" i="64"/>
  <c r="C93" i="64"/>
  <c r="I92" i="64"/>
  <c r="H92" i="64"/>
  <c r="G92" i="64"/>
  <c r="F92" i="64"/>
  <c r="E92" i="64"/>
  <c r="D92" i="64"/>
  <c r="C92" i="64"/>
  <c r="I91" i="64"/>
  <c r="H91" i="64"/>
  <c r="G91" i="64"/>
  <c r="F91" i="64"/>
  <c r="E91" i="64"/>
  <c r="D91" i="64"/>
  <c r="C91" i="64"/>
  <c r="I90" i="64"/>
  <c r="H90" i="64"/>
  <c r="G90" i="64"/>
  <c r="F90" i="64"/>
  <c r="E90" i="64"/>
  <c r="D90" i="64"/>
  <c r="C90" i="64"/>
  <c r="I89" i="64"/>
  <c r="H89" i="64"/>
  <c r="G89" i="64"/>
  <c r="F89" i="64"/>
  <c r="E89" i="64"/>
  <c r="D89" i="64"/>
  <c r="C89" i="64"/>
  <c r="I88" i="64"/>
  <c r="H88" i="64"/>
  <c r="G88" i="64"/>
  <c r="F88" i="64"/>
  <c r="E88" i="64"/>
  <c r="D88" i="64"/>
  <c r="C88" i="64"/>
  <c r="I87" i="64"/>
  <c r="H87" i="64"/>
  <c r="G87" i="64"/>
  <c r="F87" i="64"/>
  <c r="E87" i="64"/>
  <c r="D87" i="64"/>
  <c r="C87" i="64"/>
  <c r="I86" i="64"/>
  <c r="H86" i="64"/>
  <c r="G86" i="64"/>
  <c r="F86" i="64"/>
  <c r="E86" i="64"/>
  <c r="D86" i="64"/>
  <c r="C86" i="64"/>
  <c r="I85" i="64"/>
  <c r="H85" i="64"/>
  <c r="G85" i="64"/>
  <c r="F85" i="64"/>
  <c r="E85" i="64"/>
  <c r="D85" i="64"/>
  <c r="C85" i="64"/>
  <c r="I84" i="64"/>
  <c r="H84" i="64"/>
  <c r="G84" i="64"/>
  <c r="F84" i="64"/>
  <c r="E84" i="64"/>
  <c r="D84" i="64"/>
  <c r="C84" i="64"/>
  <c r="I83" i="64"/>
  <c r="H83" i="64"/>
  <c r="G83" i="64"/>
  <c r="F83" i="64"/>
  <c r="E83" i="64"/>
  <c r="D83" i="64"/>
  <c r="C83" i="64"/>
  <c r="I82" i="64"/>
  <c r="H82" i="64"/>
  <c r="G82" i="64"/>
  <c r="F82" i="64"/>
  <c r="E82" i="64"/>
  <c r="D82" i="64"/>
  <c r="C82" i="64"/>
  <c r="I81" i="64"/>
  <c r="H81" i="64"/>
  <c r="G81" i="64"/>
  <c r="F81" i="64"/>
  <c r="E81" i="64"/>
  <c r="D81" i="64"/>
  <c r="C81" i="64"/>
  <c r="I80" i="64"/>
  <c r="H80" i="64"/>
  <c r="G80" i="64"/>
  <c r="F80" i="64"/>
  <c r="E80" i="64"/>
  <c r="D80" i="64"/>
  <c r="C80" i="64"/>
  <c r="I79" i="64"/>
  <c r="H79" i="64"/>
  <c r="G79" i="64"/>
  <c r="F79" i="64"/>
  <c r="E79" i="64"/>
  <c r="D79" i="64"/>
  <c r="C79" i="64"/>
  <c r="I78" i="64"/>
  <c r="H78" i="64"/>
  <c r="G78" i="64"/>
  <c r="F78" i="64"/>
  <c r="E78" i="64"/>
  <c r="D78" i="64"/>
  <c r="C78" i="64"/>
  <c r="I77" i="64"/>
  <c r="H77" i="64"/>
  <c r="G77" i="64"/>
  <c r="F77" i="64"/>
  <c r="E77" i="64"/>
  <c r="D77" i="64"/>
  <c r="C77" i="64"/>
  <c r="I76" i="64"/>
  <c r="H76" i="64"/>
  <c r="G76" i="64"/>
  <c r="F76" i="64"/>
  <c r="E76" i="64"/>
  <c r="D76" i="64"/>
  <c r="C76" i="64"/>
  <c r="I75" i="64"/>
  <c r="H75" i="64"/>
  <c r="G75" i="64"/>
  <c r="F75" i="64"/>
  <c r="E75" i="64"/>
  <c r="D75" i="64"/>
  <c r="C75" i="64"/>
  <c r="I74" i="64"/>
  <c r="H74" i="64"/>
  <c r="G74" i="64"/>
  <c r="F74" i="64"/>
  <c r="E74" i="64"/>
  <c r="D74" i="64"/>
  <c r="C74" i="64"/>
  <c r="I73" i="64"/>
  <c r="H73" i="64"/>
  <c r="G73" i="64"/>
  <c r="F73" i="64"/>
  <c r="E73" i="64"/>
  <c r="D73" i="64"/>
  <c r="C73" i="64"/>
  <c r="I72" i="64"/>
  <c r="H72" i="64"/>
  <c r="G72" i="64"/>
  <c r="F72" i="64"/>
  <c r="E72" i="64"/>
  <c r="D72" i="64"/>
  <c r="C72" i="64"/>
  <c r="I71" i="64"/>
  <c r="H71" i="64"/>
  <c r="G71" i="64"/>
  <c r="F71" i="64"/>
  <c r="E71" i="64"/>
  <c r="D71" i="64"/>
  <c r="C71" i="64"/>
  <c r="I70" i="64"/>
  <c r="H70" i="64"/>
  <c r="G70" i="64"/>
  <c r="F70" i="64"/>
  <c r="E70" i="64"/>
  <c r="D70" i="64"/>
  <c r="C70" i="64"/>
  <c r="I69" i="64"/>
  <c r="H69" i="64"/>
  <c r="G69" i="64"/>
  <c r="F69" i="64"/>
  <c r="E69" i="64"/>
  <c r="D69" i="64"/>
  <c r="C69" i="64"/>
  <c r="I68" i="64"/>
  <c r="H68" i="64"/>
  <c r="G68" i="64"/>
  <c r="F68" i="64"/>
  <c r="E68" i="64"/>
  <c r="D68" i="64"/>
  <c r="C68" i="64"/>
  <c r="I67" i="64"/>
  <c r="H67" i="64"/>
  <c r="G67" i="64"/>
  <c r="F67" i="64"/>
  <c r="E67" i="64"/>
  <c r="D67" i="64"/>
  <c r="C67" i="64"/>
  <c r="I66" i="64"/>
  <c r="H66" i="64"/>
  <c r="G66" i="64"/>
  <c r="F66" i="64"/>
  <c r="E66" i="64"/>
  <c r="D66" i="64"/>
  <c r="C66" i="64"/>
  <c r="I65" i="64"/>
  <c r="H65" i="64"/>
  <c r="G65" i="64"/>
  <c r="F65" i="64"/>
  <c r="E65" i="64"/>
  <c r="D65" i="64"/>
  <c r="C65" i="64"/>
  <c r="I64" i="64"/>
  <c r="H64" i="64"/>
  <c r="G64" i="64"/>
  <c r="F64" i="64"/>
  <c r="E64" i="64"/>
  <c r="D64" i="64"/>
  <c r="C64" i="64"/>
  <c r="I63" i="64"/>
  <c r="H63" i="64"/>
  <c r="G63" i="64"/>
  <c r="F63" i="64"/>
  <c r="E63" i="64"/>
  <c r="D63" i="64"/>
  <c r="C63" i="64"/>
  <c r="I62" i="64"/>
  <c r="H62" i="64"/>
  <c r="G62" i="64"/>
  <c r="F62" i="64"/>
  <c r="E62" i="64"/>
  <c r="D62" i="64"/>
  <c r="C62" i="64"/>
  <c r="I61" i="64"/>
  <c r="H61" i="64"/>
  <c r="G61" i="64"/>
  <c r="F61" i="64"/>
  <c r="E61" i="64"/>
  <c r="D61" i="64"/>
  <c r="C61" i="64"/>
  <c r="I60" i="64"/>
  <c r="H60" i="64"/>
  <c r="G60" i="64"/>
  <c r="F60" i="64"/>
  <c r="E60" i="64"/>
  <c r="D60" i="64"/>
  <c r="C60" i="64"/>
  <c r="I59" i="64"/>
  <c r="H59" i="64"/>
  <c r="G59" i="64"/>
  <c r="F59" i="64"/>
  <c r="E59" i="64"/>
  <c r="D59" i="64"/>
  <c r="C59" i="64"/>
  <c r="I58" i="64"/>
  <c r="H58" i="64"/>
  <c r="G58" i="64"/>
  <c r="F58" i="64"/>
  <c r="E58" i="64"/>
  <c r="D58" i="64"/>
  <c r="C58" i="64"/>
  <c r="I57" i="64"/>
  <c r="H57" i="64"/>
  <c r="G57" i="64"/>
  <c r="F57" i="64"/>
  <c r="E57" i="64"/>
  <c r="D57" i="64"/>
  <c r="C57" i="64"/>
  <c r="I56" i="64"/>
  <c r="H56" i="64"/>
  <c r="G56" i="64"/>
  <c r="F56" i="64"/>
  <c r="E56" i="64"/>
  <c r="D56" i="64"/>
  <c r="C56" i="64"/>
  <c r="I55" i="64"/>
  <c r="H55" i="64"/>
  <c r="G55" i="64"/>
  <c r="F55" i="64"/>
  <c r="E55" i="64"/>
  <c r="D55" i="64"/>
  <c r="C55" i="64"/>
  <c r="I54" i="64"/>
  <c r="H54" i="64"/>
  <c r="G54" i="64"/>
  <c r="F54" i="64"/>
  <c r="E54" i="64"/>
  <c r="D54" i="64"/>
  <c r="C54" i="64"/>
  <c r="Q87" i="41" l="1"/>
  <c r="Q88" i="41"/>
  <c r="O79" i="41"/>
  <c r="P79" i="41"/>
  <c r="I95" i="41"/>
  <c r="J95" i="41"/>
  <c r="Q95" i="41"/>
  <c r="Q93" i="41"/>
  <c r="Q79" i="41"/>
  <c r="Q80" i="41"/>
  <c r="O55" i="41"/>
  <c r="P55" i="41"/>
  <c r="Q55" i="41"/>
  <c r="Q56" i="41"/>
  <c r="Q63" i="41"/>
  <c r="Q64" i="41"/>
  <c r="C95" i="41"/>
  <c r="D95" i="41"/>
  <c r="O74" i="41"/>
  <c r="P74" i="41"/>
  <c r="P95" i="41"/>
  <c r="O63" i="41"/>
  <c r="P63" i="41"/>
  <c r="O87" i="41"/>
  <c r="P87" i="41"/>
  <c r="Q74" i="41"/>
  <c r="Q75" i="41"/>
  <c r="G68" i="66"/>
  <c r="G82" i="66"/>
  <c r="G91" i="66"/>
  <c r="G67" i="66"/>
  <c r="G73" i="66"/>
  <c r="E75" i="66"/>
  <c r="G76" i="66"/>
  <c r="E78" i="66"/>
  <c r="E81" i="66"/>
  <c r="C83" i="66"/>
  <c r="F87" i="66"/>
  <c r="G90" i="66"/>
  <c r="F93" i="66"/>
  <c r="C71" i="66"/>
  <c r="C80" i="66"/>
  <c r="C68" i="66"/>
  <c r="D71" i="66"/>
  <c r="C77" i="66"/>
  <c r="D80" i="66"/>
  <c r="C91" i="66"/>
  <c r="D68" i="66"/>
  <c r="E71" i="66"/>
  <c r="E77" i="66"/>
  <c r="E80" i="66"/>
  <c r="D91" i="66"/>
  <c r="C94" i="66"/>
  <c r="C67" i="66"/>
  <c r="E68" i="66"/>
  <c r="F71" i="66"/>
  <c r="G74" i="66"/>
  <c r="C76" i="66"/>
  <c r="F77" i="66"/>
  <c r="F80" i="66"/>
  <c r="C82" i="66"/>
  <c r="E91" i="66"/>
  <c r="E94" i="66"/>
  <c r="I94" i="64"/>
  <c r="C73" i="66"/>
  <c r="G77" i="66"/>
  <c r="E82" i="66"/>
  <c r="G94" i="66"/>
  <c r="D70" i="66"/>
  <c r="D74" i="66"/>
  <c r="D78" i="66"/>
  <c r="D82" i="66"/>
  <c r="D86" i="66"/>
  <c r="D90" i="66"/>
  <c r="D94" i="66"/>
  <c r="O97" i="55" l="1"/>
  <c r="N97" i="55"/>
  <c r="M97" i="55"/>
  <c r="L97" i="55"/>
  <c r="K97" i="55"/>
  <c r="J97" i="55"/>
  <c r="I97" i="55"/>
  <c r="H97" i="55"/>
  <c r="G97" i="55"/>
  <c r="F97" i="55"/>
  <c r="E97" i="55"/>
  <c r="D97" i="55"/>
  <c r="C97" i="55"/>
  <c r="O96" i="55"/>
  <c r="N96" i="55"/>
  <c r="M96" i="55"/>
  <c r="L96" i="55"/>
  <c r="K96" i="55"/>
  <c r="J96" i="55"/>
  <c r="I96" i="55"/>
  <c r="H96" i="55"/>
  <c r="G96" i="55"/>
  <c r="F96" i="55"/>
  <c r="E96" i="55"/>
  <c r="D96" i="55"/>
  <c r="C96" i="55"/>
  <c r="O95" i="55"/>
  <c r="N95" i="55"/>
  <c r="M95" i="55"/>
  <c r="L95" i="55"/>
  <c r="K95" i="55"/>
  <c r="J95" i="55"/>
  <c r="I95" i="55"/>
  <c r="H95" i="55"/>
  <c r="G95" i="55"/>
  <c r="F95" i="55"/>
  <c r="E95" i="55"/>
  <c r="D95" i="55"/>
  <c r="C95" i="55"/>
  <c r="O94" i="55"/>
  <c r="N94" i="55"/>
  <c r="M94" i="55"/>
  <c r="L94" i="55"/>
  <c r="K94" i="55"/>
  <c r="J94" i="55"/>
  <c r="I94" i="55"/>
  <c r="H94" i="55"/>
  <c r="G94" i="55"/>
  <c r="F94" i="55"/>
  <c r="E94" i="55"/>
  <c r="D94" i="55"/>
  <c r="C94" i="55"/>
  <c r="O93" i="55"/>
  <c r="N93" i="55"/>
  <c r="M93" i="55"/>
  <c r="L93" i="55"/>
  <c r="K93" i="55"/>
  <c r="J93" i="55"/>
  <c r="I93" i="55"/>
  <c r="H93" i="55"/>
  <c r="G93" i="55"/>
  <c r="F93" i="55"/>
  <c r="E93" i="55"/>
  <c r="D93" i="55"/>
  <c r="C93" i="55"/>
  <c r="O92" i="55"/>
  <c r="N92" i="55"/>
  <c r="M92" i="55"/>
  <c r="L92" i="55"/>
  <c r="K92" i="55"/>
  <c r="J92" i="55"/>
  <c r="I92" i="55"/>
  <c r="H92" i="55"/>
  <c r="G92" i="55"/>
  <c r="F92" i="55"/>
  <c r="E92" i="55"/>
  <c r="D92" i="55"/>
  <c r="C92" i="55"/>
  <c r="O91" i="55"/>
  <c r="N91" i="55"/>
  <c r="M91" i="55"/>
  <c r="L91" i="55"/>
  <c r="K91" i="55"/>
  <c r="J91" i="55"/>
  <c r="I91" i="55"/>
  <c r="H91" i="55"/>
  <c r="G91" i="55"/>
  <c r="F91" i="55"/>
  <c r="E91" i="55"/>
  <c r="D91" i="55"/>
  <c r="C91" i="55"/>
  <c r="O90" i="55"/>
  <c r="N90" i="55"/>
  <c r="M90" i="55"/>
  <c r="L90" i="55"/>
  <c r="K90" i="55"/>
  <c r="J90" i="55"/>
  <c r="I90" i="55"/>
  <c r="H90" i="55"/>
  <c r="G90" i="55"/>
  <c r="F90" i="55"/>
  <c r="E90" i="55"/>
  <c r="D90" i="55"/>
  <c r="C90" i="55"/>
  <c r="O89" i="55"/>
  <c r="N89" i="55"/>
  <c r="M89" i="55"/>
  <c r="L89" i="55"/>
  <c r="K89" i="55"/>
  <c r="J89" i="55"/>
  <c r="I89" i="55"/>
  <c r="H89" i="55"/>
  <c r="G89" i="55"/>
  <c r="F89" i="55"/>
  <c r="E89" i="55"/>
  <c r="D89" i="55"/>
  <c r="C89" i="55"/>
  <c r="O88" i="55"/>
  <c r="N88" i="55"/>
  <c r="M88" i="55"/>
  <c r="L88" i="55"/>
  <c r="K88" i="55"/>
  <c r="J88" i="55"/>
  <c r="I88" i="55"/>
  <c r="H88" i="55"/>
  <c r="G88" i="55"/>
  <c r="F88" i="55"/>
  <c r="E88" i="55"/>
  <c r="D88" i="55"/>
  <c r="C88" i="55"/>
  <c r="O87" i="55"/>
  <c r="N87" i="55"/>
  <c r="M87" i="55"/>
  <c r="L87" i="55"/>
  <c r="K87" i="55"/>
  <c r="J87" i="55"/>
  <c r="I87" i="55"/>
  <c r="H87" i="55"/>
  <c r="G87" i="55"/>
  <c r="F87" i="55"/>
  <c r="E87" i="55"/>
  <c r="D87" i="55"/>
  <c r="C87" i="55"/>
  <c r="O86" i="55"/>
  <c r="N86" i="55"/>
  <c r="M86" i="55"/>
  <c r="L86" i="55"/>
  <c r="K86" i="55"/>
  <c r="J86" i="55"/>
  <c r="I86" i="55"/>
  <c r="H86" i="55"/>
  <c r="G86" i="55"/>
  <c r="F86" i="55"/>
  <c r="E86" i="55"/>
  <c r="D86" i="55"/>
  <c r="C86" i="55"/>
  <c r="O85" i="55"/>
  <c r="N85" i="55"/>
  <c r="M85" i="55"/>
  <c r="L85" i="55"/>
  <c r="K85" i="55"/>
  <c r="J85" i="55"/>
  <c r="I85" i="55"/>
  <c r="H85" i="55"/>
  <c r="G85" i="55"/>
  <c r="F85" i="55"/>
  <c r="E85" i="55"/>
  <c r="D85" i="55"/>
  <c r="C85" i="55"/>
  <c r="O84" i="55"/>
  <c r="N84" i="55"/>
  <c r="M84" i="55"/>
  <c r="L84" i="55"/>
  <c r="K84" i="55"/>
  <c r="J84" i="55"/>
  <c r="I84" i="55"/>
  <c r="H84" i="55"/>
  <c r="G84" i="55"/>
  <c r="F84" i="55"/>
  <c r="E84" i="55"/>
  <c r="D84" i="55"/>
  <c r="C84" i="55"/>
  <c r="O83" i="55"/>
  <c r="N83" i="55"/>
  <c r="M83" i="55"/>
  <c r="L83" i="55"/>
  <c r="K83" i="55"/>
  <c r="J83" i="55"/>
  <c r="I83" i="55"/>
  <c r="H83" i="55"/>
  <c r="G83" i="55"/>
  <c r="F83" i="55"/>
  <c r="E83" i="55"/>
  <c r="D83" i="55"/>
  <c r="C83" i="55"/>
  <c r="O82" i="55"/>
  <c r="N82" i="55"/>
  <c r="M82" i="55"/>
  <c r="L82" i="55"/>
  <c r="K82" i="55"/>
  <c r="J82" i="55"/>
  <c r="I82" i="55"/>
  <c r="H82" i="55"/>
  <c r="G82" i="55"/>
  <c r="F82" i="55"/>
  <c r="E82" i="55"/>
  <c r="D82" i="55"/>
  <c r="C82" i="55"/>
  <c r="O81" i="55"/>
  <c r="N81" i="55"/>
  <c r="M81" i="55"/>
  <c r="L81" i="55"/>
  <c r="K81" i="55"/>
  <c r="J81" i="55"/>
  <c r="I81" i="55"/>
  <c r="H81" i="55"/>
  <c r="G81" i="55"/>
  <c r="F81" i="55"/>
  <c r="E81" i="55"/>
  <c r="D81" i="55"/>
  <c r="C81" i="55"/>
  <c r="O80" i="55"/>
  <c r="N80" i="55"/>
  <c r="M80" i="55"/>
  <c r="L80" i="55"/>
  <c r="K80" i="55"/>
  <c r="J80" i="55"/>
  <c r="I80" i="55"/>
  <c r="H80" i="55"/>
  <c r="G80" i="55"/>
  <c r="F80" i="55"/>
  <c r="E80" i="55"/>
  <c r="D80" i="55"/>
  <c r="C80" i="55"/>
  <c r="O79" i="55"/>
  <c r="N79" i="55"/>
  <c r="M79" i="55"/>
  <c r="L79" i="55"/>
  <c r="K79" i="55"/>
  <c r="J79" i="55"/>
  <c r="I79" i="55"/>
  <c r="H79" i="55"/>
  <c r="G79" i="55"/>
  <c r="F79" i="55"/>
  <c r="E79" i="55"/>
  <c r="D79" i="55"/>
  <c r="C79" i="55"/>
  <c r="O78" i="55"/>
  <c r="N78" i="55"/>
  <c r="M78" i="55"/>
  <c r="L78" i="55"/>
  <c r="K78" i="55"/>
  <c r="J78" i="55"/>
  <c r="I78" i="55"/>
  <c r="H78" i="55"/>
  <c r="G78" i="55"/>
  <c r="F78" i="55"/>
  <c r="E78" i="55"/>
  <c r="D78" i="55"/>
  <c r="C78" i="55"/>
  <c r="O77" i="55"/>
  <c r="N77" i="55"/>
  <c r="M77" i="55"/>
  <c r="L77" i="55"/>
  <c r="K77" i="55"/>
  <c r="J77" i="55"/>
  <c r="I77" i="55"/>
  <c r="H77" i="55"/>
  <c r="G77" i="55"/>
  <c r="F77" i="55"/>
  <c r="E77" i="55"/>
  <c r="D77" i="55"/>
  <c r="C77" i="55"/>
  <c r="O76" i="55"/>
  <c r="N76" i="55"/>
  <c r="M76" i="55"/>
  <c r="L76" i="55"/>
  <c r="K76" i="55"/>
  <c r="J76" i="55"/>
  <c r="I76" i="55"/>
  <c r="H76" i="55"/>
  <c r="G76" i="55"/>
  <c r="F76" i="55"/>
  <c r="E76" i="55"/>
  <c r="D76" i="55"/>
  <c r="C76" i="55"/>
  <c r="O75" i="55"/>
  <c r="N75" i="55"/>
  <c r="M75" i="55"/>
  <c r="L75" i="55"/>
  <c r="K75" i="55"/>
  <c r="J75" i="55"/>
  <c r="I75" i="55"/>
  <c r="H75" i="55"/>
  <c r="G75" i="55"/>
  <c r="F75" i="55"/>
  <c r="E75" i="55"/>
  <c r="D75" i="55"/>
  <c r="C75" i="55"/>
  <c r="O74" i="55"/>
  <c r="N74" i="55"/>
  <c r="M74" i="55"/>
  <c r="L74" i="55"/>
  <c r="K74" i="55"/>
  <c r="J74" i="55"/>
  <c r="I74" i="55"/>
  <c r="H74" i="55"/>
  <c r="G74" i="55"/>
  <c r="F74" i="55"/>
  <c r="E74" i="55"/>
  <c r="D74" i="55"/>
  <c r="C74" i="55"/>
  <c r="O73" i="55"/>
  <c r="N73" i="55"/>
  <c r="M73" i="55"/>
  <c r="L73" i="55"/>
  <c r="K73" i="55"/>
  <c r="J73" i="55"/>
  <c r="I73" i="55"/>
  <c r="H73" i="55"/>
  <c r="G73" i="55"/>
  <c r="F73" i="55"/>
  <c r="E73" i="55"/>
  <c r="D73" i="55"/>
  <c r="C73" i="55"/>
  <c r="O72" i="55"/>
  <c r="N72" i="55"/>
  <c r="M72" i="55"/>
  <c r="L72" i="55"/>
  <c r="K72" i="55"/>
  <c r="J72" i="55"/>
  <c r="I72" i="55"/>
  <c r="H72" i="55"/>
  <c r="G72" i="55"/>
  <c r="F72" i="55"/>
  <c r="E72" i="55"/>
  <c r="D72" i="55"/>
  <c r="C72" i="55"/>
  <c r="O71" i="55"/>
  <c r="N71" i="55"/>
  <c r="M71" i="55"/>
  <c r="L71" i="55"/>
  <c r="K71" i="55"/>
  <c r="J71" i="55"/>
  <c r="I71" i="55"/>
  <c r="H71" i="55"/>
  <c r="G71" i="55"/>
  <c r="F71" i="55"/>
  <c r="E71" i="55"/>
  <c r="D71" i="55"/>
  <c r="C71" i="55"/>
  <c r="O70" i="55"/>
  <c r="N70" i="55"/>
  <c r="M70" i="55"/>
  <c r="L70" i="55"/>
  <c r="K70" i="55"/>
  <c r="J70" i="55"/>
  <c r="I70" i="55"/>
  <c r="H70" i="55"/>
  <c r="G70" i="55"/>
  <c r="F70" i="55"/>
  <c r="E70" i="55"/>
  <c r="D70" i="55"/>
  <c r="C70" i="55"/>
  <c r="O69" i="55"/>
  <c r="N69" i="55"/>
  <c r="M69" i="55"/>
  <c r="L69" i="55"/>
  <c r="K69" i="55"/>
  <c r="J69" i="55"/>
  <c r="I69" i="55"/>
  <c r="H69" i="55"/>
  <c r="G69" i="55"/>
  <c r="F69" i="55"/>
  <c r="E69" i="55"/>
  <c r="D69" i="55"/>
  <c r="C69" i="55"/>
  <c r="O68" i="55"/>
  <c r="N68" i="55"/>
  <c r="M68" i="55"/>
  <c r="L68" i="55"/>
  <c r="K68" i="55"/>
  <c r="J68" i="55"/>
  <c r="I68" i="55"/>
  <c r="H68" i="55"/>
  <c r="G68" i="55"/>
  <c r="F68" i="55"/>
  <c r="E68" i="55"/>
  <c r="D68" i="55"/>
  <c r="C68" i="55"/>
  <c r="O67" i="55"/>
  <c r="N67" i="55"/>
  <c r="M67" i="55"/>
  <c r="L67" i="55"/>
  <c r="K67" i="55"/>
  <c r="J67" i="55"/>
  <c r="I67" i="55"/>
  <c r="H67" i="55"/>
  <c r="G67" i="55"/>
  <c r="F67" i="55"/>
  <c r="E67" i="55"/>
  <c r="D67" i="55"/>
  <c r="C67" i="55"/>
  <c r="O66" i="55"/>
  <c r="N66" i="55"/>
  <c r="M66" i="55"/>
  <c r="L66" i="55"/>
  <c r="K66" i="55"/>
  <c r="J66" i="55"/>
  <c r="I66" i="55"/>
  <c r="H66" i="55"/>
  <c r="G66" i="55"/>
  <c r="F66" i="55"/>
  <c r="E66" i="55"/>
  <c r="D66" i="55"/>
  <c r="C66" i="55"/>
  <c r="O65" i="55"/>
  <c r="N65" i="55"/>
  <c r="M65" i="55"/>
  <c r="L65" i="55"/>
  <c r="K65" i="55"/>
  <c r="J65" i="55"/>
  <c r="I65" i="55"/>
  <c r="H65" i="55"/>
  <c r="G65" i="55"/>
  <c r="F65" i="55"/>
  <c r="E65" i="55"/>
  <c r="D65" i="55"/>
  <c r="C65" i="55"/>
  <c r="O64" i="55"/>
  <c r="N64" i="55"/>
  <c r="M64" i="55"/>
  <c r="L64" i="55"/>
  <c r="K64" i="55"/>
  <c r="J64" i="55"/>
  <c r="I64" i="55"/>
  <c r="H64" i="55"/>
  <c r="G64" i="55"/>
  <c r="F64" i="55"/>
  <c r="E64" i="55"/>
  <c r="D64" i="55"/>
  <c r="C64" i="55"/>
  <c r="O63" i="55"/>
  <c r="N63" i="55"/>
  <c r="M63" i="55"/>
  <c r="L63" i="55"/>
  <c r="K63" i="55"/>
  <c r="J63" i="55"/>
  <c r="I63" i="55"/>
  <c r="H63" i="55"/>
  <c r="G63" i="55"/>
  <c r="F63" i="55"/>
  <c r="E63" i="55"/>
  <c r="D63" i="55"/>
  <c r="C63" i="55"/>
  <c r="O62" i="55"/>
  <c r="N62" i="55"/>
  <c r="M62" i="55"/>
  <c r="L62" i="55"/>
  <c r="K62" i="55"/>
  <c r="J62" i="55"/>
  <c r="I62" i="55"/>
  <c r="H62" i="55"/>
  <c r="G62" i="55"/>
  <c r="F62" i="55"/>
  <c r="E62" i="55"/>
  <c r="D62" i="55"/>
  <c r="C62" i="55"/>
  <c r="O61" i="55"/>
  <c r="N61" i="55"/>
  <c r="M61" i="55"/>
  <c r="L61" i="55"/>
  <c r="K61" i="55"/>
  <c r="J61" i="55"/>
  <c r="I61" i="55"/>
  <c r="H61" i="55"/>
  <c r="G61" i="55"/>
  <c r="F61" i="55"/>
  <c r="E61" i="55"/>
  <c r="D61" i="55"/>
  <c r="C61" i="55"/>
  <c r="O60" i="55"/>
  <c r="N60" i="55"/>
  <c r="M60" i="55"/>
  <c r="L60" i="55"/>
  <c r="K60" i="55"/>
  <c r="J60" i="55"/>
  <c r="I60" i="55"/>
  <c r="H60" i="55"/>
  <c r="G60" i="55"/>
  <c r="F60" i="55"/>
  <c r="E60" i="55"/>
  <c r="D60" i="55"/>
  <c r="C60" i="55"/>
  <c r="O59" i="55"/>
  <c r="N59" i="55"/>
  <c r="M59" i="55"/>
  <c r="L59" i="55"/>
  <c r="K59" i="55"/>
  <c r="J59" i="55"/>
  <c r="I59" i="55"/>
  <c r="H59" i="55"/>
  <c r="G59" i="55"/>
  <c r="F59" i="55"/>
  <c r="E59" i="55"/>
  <c r="D59" i="55"/>
  <c r="C59" i="55"/>
  <c r="O58" i="55"/>
  <c r="N58" i="55"/>
  <c r="M58" i="55"/>
  <c r="L58" i="55"/>
  <c r="K58" i="55"/>
  <c r="J58" i="55"/>
  <c r="I58" i="55"/>
  <c r="H58" i="55"/>
  <c r="G58" i="55"/>
  <c r="F58" i="55"/>
  <c r="E58" i="55"/>
  <c r="D58" i="55"/>
  <c r="C58" i="55"/>
  <c r="O57" i="55"/>
  <c r="N57" i="55"/>
  <c r="M57" i="55"/>
  <c r="L57" i="55"/>
  <c r="K57" i="55"/>
  <c r="J57" i="55"/>
  <c r="I57" i="55"/>
  <c r="H57" i="55"/>
  <c r="G57" i="55"/>
  <c r="F57" i="55"/>
  <c r="E57" i="55"/>
  <c r="D57" i="55"/>
  <c r="C57" i="55"/>
  <c r="I57" i="2" l="1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H96" i="2"/>
  <c r="G96" i="2"/>
  <c r="F96" i="2"/>
  <c r="E96" i="2"/>
  <c r="D96" i="2"/>
  <c r="C96" i="2"/>
  <c r="H95" i="2"/>
  <c r="G95" i="2"/>
  <c r="F95" i="2"/>
  <c r="E95" i="2"/>
  <c r="D95" i="2"/>
  <c r="C95" i="2"/>
  <c r="H94" i="2"/>
  <c r="G94" i="2"/>
  <c r="F94" i="2"/>
  <c r="E94" i="2"/>
  <c r="D94" i="2"/>
  <c r="C94" i="2"/>
  <c r="H93" i="2"/>
  <c r="G93" i="2"/>
  <c r="F93" i="2"/>
  <c r="E93" i="2"/>
  <c r="D93" i="2"/>
  <c r="C93" i="2"/>
  <c r="H92" i="2"/>
  <c r="G92" i="2"/>
  <c r="F92" i="2"/>
  <c r="E92" i="2"/>
  <c r="D92" i="2"/>
  <c r="C92" i="2"/>
  <c r="H91" i="2"/>
  <c r="G91" i="2"/>
  <c r="F91" i="2"/>
  <c r="E91" i="2"/>
  <c r="D91" i="2"/>
  <c r="C91" i="2"/>
  <c r="H90" i="2"/>
  <c r="G90" i="2"/>
  <c r="F90" i="2"/>
  <c r="E90" i="2"/>
  <c r="D90" i="2"/>
  <c r="C90" i="2"/>
  <c r="H89" i="2"/>
  <c r="G89" i="2"/>
  <c r="F89" i="2"/>
  <c r="E89" i="2"/>
  <c r="D89" i="2"/>
  <c r="C89" i="2"/>
  <c r="H88" i="2"/>
  <c r="G88" i="2"/>
  <c r="F88" i="2"/>
  <c r="E88" i="2"/>
  <c r="D88" i="2"/>
  <c r="C88" i="2"/>
  <c r="H87" i="2"/>
  <c r="G87" i="2"/>
  <c r="F87" i="2"/>
  <c r="E87" i="2"/>
  <c r="D87" i="2"/>
  <c r="C87" i="2"/>
  <c r="H86" i="2"/>
  <c r="G86" i="2"/>
  <c r="F86" i="2"/>
  <c r="E86" i="2"/>
  <c r="D86" i="2"/>
  <c r="C86" i="2"/>
  <c r="H85" i="2"/>
  <c r="G85" i="2"/>
  <c r="F85" i="2"/>
  <c r="E85" i="2"/>
  <c r="D85" i="2"/>
  <c r="C85" i="2"/>
  <c r="H84" i="2"/>
  <c r="G84" i="2"/>
  <c r="F84" i="2"/>
  <c r="E84" i="2"/>
  <c r="D84" i="2"/>
  <c r="C84" i="2"/>
  <c r="H83" i="2"/>
  <c r="G83" i="2"/>
  <c r="F83" i="2"/>
  <c r="E83" i="2"/>
  <c r="D83" i="2"/>
  <c r="C83" i="2"/>
  <c r="H82" i="2"/>
  <c r="G82" i="2"/>
  <c r="F82" i="2"/>
  <c r="E82" i="2"/>
  <c r="D82" i="2"/>
  <c r="C82" i="2"/>
  <c r="H81" i="2"/>
  <c r="G81" i="2"/>
  <c r="F81" i="2"/>
  <c r="E81" i="2"/>
  <c r="D81" i="2"/>
  <c r="C81" i="2"/>
  <c r="H80" i="2"/>
  <c r="G80" i="2"/>
  <c r="F80" i="2"/>
  <c r="E80" i="2"/>
  <c r="D80" i="2"/>
  <c r="C80" i="2"/>
  <c r="H79" i="2"/>
  <c r="G79" i="2"/>
  <c r="F79" i="2"/>
  <c r="E79" i="2"/>
  <c r="D79" i="2"/>
  <c r="C79" i="2"/>
  <c r="H78" i="2"/>
  <c r="G78" i="2"/>
  <c r="F78" i="2"/>
  <c r="E78" i="2"/>
  <c r="D78" i="2"/>
  <c r="C78" i="2"/>
  <c r="H77" i="2"/>
  <c r="G77" i="2"/>
  <c r="F77" i="2"/>
  <c r="E77" i="2"/>
  <c r="D77" i="2"/>
  <c r="C77" i="2"/>
  <c r="H76" i="2"/>
  <c r="G76" i="2"/>
  <c r="F76" i="2"/>
  <c r="E76" i="2"/>
  <c r="D76" i="2"/>
  <c r="C76" i="2"/>
  <c r="H75" i="2"/>
  <c r="G75" i="2"/>
  <c r="F75" i="2"/>
  <c r="E75" i="2"/>
  <c r="D75" i="2"/>
  <c r="C75" i="2"/>
  <c r="H74" i="2"/>
  <c r="G74" i="2"/>
  <c r="F74" i="2"/>
  <c r="E74" i="2"/>
  <c r="D74" i="2"/>
  <c r="C74" i="2"/>
  <c r="H73" i="2"/>
  <c r="G73" i="2"/>
  <c r="F73" i="2"/>
  <c r="E73" i="2"/>
  <c r="D73" i="2"/>
  <c r="C73" i="2"/>
  <c r="H72" i="2"/>
  <c r="G72" i="2"/>
  <c r="F72" i="2"/>
  <c r="E72" i="2"/>
  <c r="D72" i="2"/>
  <c r="C72" i="2"/>
  <c r="H71" i="2"/>
  <c r="G71" i="2"/>
  <c r="F71" i="2"/>
  <c r="E71" i="2"/>
  <c r="D71" i="2"/>
  <c r="C71" i="2"/>
  <c r="H70" i="2"/>
  <c r="G70" i="2"/>
  <c r="F70" i="2"/>
  <c r="E70" i="2"/>
  <c r="D70" i="2"/>
  <c r="C70" i="2"/>
  <c r="H69" i="2"/>
  <c r="G69" i="2"/>
  <c r="F69" i="2"/>
  <c r="E69" i="2"/>
  <c r="D69" i="2"/>
  <c r="C69" i="2"/>
  <c r="H68" i="2"/>
  <c r="G68" i="2"/>
  <c r="F68" i="2"/>
  <c r="E68" i="2"/>
  <c r="D68" i="2"/>
  <c r="C68" i="2"/>
  <c r="H67" i="2"/>
  <c r="G67" i="2"/>
  <c r="F67" i="2"/>
  <c r="E67" i="2"/>
  <c r="D67" i="2"/>
  <c r="C67" i="2"/>
  <c r="H66" i="2"/>
  <c r="G66" i="2"/>
  <c r="F66" i="2"/>
  <c r="E66" i="2"/>
  <c r="D66" i="2"/>
  <c r="C66" i="2"/>
  <c r="H65" i="2"/>
  <c r="G65" i="2"/>
  <c r="F65" i="2"/>
  <c r="E65" i="2"/>
  <c r="D65" i="2"/>
  <c r="C65" i="2"/>
  <c r="H64" i="2"/>
  <c r="G64" i="2"/>
  <c r="F64" i="2"/>
  <c r="E64" i="2"/>
  <c r="D64" i="2"/>
  <c r="C64" i="2"/>
  <c r="H63" i="2"/>
  <c r="G63" i="2"/>
  <c r="F63" i="2"/>
  <c r="E63" i="2"/>
  <c r="D63" i="2"/>
  <c r="C63" i="2"/>
  <c r="H62" i="2"/>
  <c r="G62" i="2"/>
  <c r="F62" i="2"/>
  <c r="E62" i="2"/>
  <c r="D62" i="2"/>
  <c r="C62" i="2"/>
  <c r="H61" i="2"/>
  <c r="G61" i="2"/>
  <c r="F61" i="2"/>
  <c r="E61" i="2"/>
  <c r="D61" i="2"/>
  <c r="C61" i="2"/>
  <c r="H60" i="2"/>
  <c r="G60" i="2"/>
  <c r="F60" i="2"/>
  <c r="E60" i="2"/>
  <c r="D60" i="2"/>
  <c r="C60" i="2"/>
  <c r="H59" i="2"/>
  <c r="G59" i="2"/>
  <c r="F59" i="2"/>
  <c r="E59" i="2"/>
  <c r="D59" i="2"/>
  <c r="C59" i="2"/>
  <c r="H58" i="2"/>
  <c r="G58" i="2"/>
  <c r="F58" i="2"/>
  <c r="E58" i="2"/>
  <c r="D58" i="2"/>
  <c r="C58" i="2"/>
  <c r="H57" i="2"/>
  <c r="G57" i="2"/>
  <c r="F57" i="2"/>
  <c r="E57" i="2"/>
  <c r="D57" i="2"/>
  <c r="C57" i="2"/>
  <c r="H56" i="2"/>
  <c r="G56" i="2"/>
  <c r="F56" i="2"/>
  <c r="E56" i="2"/>
  <c r="D56" i="2"/>
  <c r="C56" i="2"/>
  <c r="I56" i="2" l="1"/>
  <c r="I96" i="2"/>
  <c r="O97" i="47" l="1"/>
  <c r="N97" i="47"/>
  <c r="M97" i="47"/>
  <c r="L97" i="47"/>
  <c r="K97" i="47"/>
  <c r="J97" i="47"/>
  <c r="I97" i="47"/>
  <c r="H97" i="47"/>
  <c r="G97" i="47"/>
  <c r="F97" i="47"/>
  <c r="E97" i="47"/>
  <c r="D97" i="47"/>
  <c r="C97" i="47"/>
  <c r="O96" i="47"/>
  <c r="N96" i="47"/>
  <c r="M96" i="47"/>
  <c r="L96" i="47"/>
  <c r="K96" i="47"/>
  <c r="J96" i="47"/>
  <c r="I96" i="47"/>
  <c r="H96" i="47"/>
  <c r="G96" i="47"/>
  <c r="F96" i="47"/>
  <c r="E96" i="47"/>
  <c r="D96" i="47"/>
  <c r="C96" i="47"/>
  <c r="O95" i="47"/>
  <c r="N95" i="47"/>
  <c r="M95" i="47"/>
  <c r="L95" i="47"/>
  <c r="K95" i="47"/>
  <c r="J95" i="47"/>
  <c r="I95" i="47"/>
  <c r="H95" i="47"/>
  <c r="G95" i="47"/>
  <c r="F95" i="47"/>
  <c r="E95" i="47"/>
  <c r="D95" i="47"/>
  <c r="C95" i="47"/>
  <c r="O94" i="47"/>
  <c r="N94" i="47"/>
  <c r="M94" i="47"/>
  <c r="L94" i="47"/>
  <c r="K94" i="47"/>
  <c r="J94" i="47"/>
  <c r="I94" i="47"/>
  <c r="H94" i="47"/>
  <c r="G94" i="47"/>
  <c r="F94" i="47"/>
  <c r="E94" i="47"/>
  <c r="D94" i="47"/>
  <c r="C94" i="47"/>
  <c r="O93" i="47"/>
  <c r="N93" i="47"/>
  <c r="M93" i="47"/>
  <c r="L93" i="47"/>
  <c r="K93" i="47"/>
  <c r="J93" i="47"/>
  <c r="I93" i="47"/>
  <c r="H93" i="47"/>
  <c r="G93" i="47"/>
  <c r="F93" i="47"/>
  <c r="E93" i="47"/>
  <c r="D93" i="47"/>
  <c r="C93" i="47"/>
  <c r="O92" i="47"/>
  <c r="N92" i="47"/>
  <c r="M92" i="47"/>
  <c r="L92" i="47"/>
  <c r="K92" i="47"/>
  <c r="J92" i="47"/>
  <c r="I92" i="47"/>
  <c r="H92" i="47"/>
  <c r="G92" i="47"/>
  <c r="F92" i="47"/>
  <c r="E92" i="47"/>
  <c r="D92" i="47"/>
  <c r="C92" i="47"/>
  <c r="O91" i="47"/>
  <c r="N91" i="47"/>
  <c r="M91" i="47"/>
  <c r="L91" i="47"/>
  <c r="K91" i="47"/>
  <c r="J91" i="47"/>
  <c r="I91" i="47"/>
  <c r="H91" i="47"/>
  <c r="G91" i="47"/>
  <c r="F91" i="47"/>
  <c r="E91" i="47"/>
  <c r="D91" i="47"/>
  <c r="C91" i="47"/>
  <c r="O90" i="47"/>
  <c r="N90" i="47"/>
  <c r="M90" i="47"/>
  <c r="L90" i="47"/>
  <c r="K90" i="47"/>
  <c r="J90" i="47"/>
  <c r="I90" i="47"/>
  <c r="H90" i="47"/>
  <c r="G90" i="47"/>
  <c r="F90" i="47"/>
  <c r="E90" i="47"/>
  <c r="D90" i="47"/>
  <c r="C90" i="47"/>
  <c r="O89" i="47"/>
  <c r="N89" i="47"/>
  <c r="M89" i="47"/>
  <c r="L89" i="47"/>
  <c r="K89" i="47"/>
  <c r="J89" i="47"/>
  <c r="I89" i="47"/>
  <c r="H89" i="47"/>
  <c r="G89" i="47"/>
  <c r="F89" i="47"/>
  <c r="E89" i="47"/>
  <c r="D89" i="47"/>
  <c r="C89" i="47"/>
  <c r="O88" i="47"/>
  <c r="N88" i="47"/>
  <c r="M88" i="47"/>
  <c r="L88" i="47"/>
  <c r="K88" i="47"/>
  <c r="J88" i="47"/>
  <c r="I88" i="47"/>
  <c r="H88" i="47"/>
  <c r="G88" i="47"/>
  <c r="F88" i="47"/>
  <c r="E88" i="47"/>
  <c r="D88" i="47"/>
  <c r="C88" i="47"/>
  <c r="O87" i="47"/>
  <c r="N87" i="47"/>
  <c r="M87" i="47"/>
  <c r="L87" i="47"/>
  <c r="K87" i="47"/>
  <c r="J87" i="47"/>
  <c r="I87" i="47"/>
  <c r="H87" i="47"/>
  <c r="G87" i="47"/>
  <c r="F87" i="47"/>
  <c r="E87" i="47"/>
  <c r="D87" i="47"/>
  <c r="C87" i="47"/>
  <c r="O86" i="47"/>
  <c r="N86" i="47"/>
  <c r="M86" i="47"/>
  <c r="L86" i="47"/>
  <c r="K86" i="47"/>
  <c r="J86" i="47"/>
  <c r="I86" i="47"/>
  <c r="H86" i="47"/>
  <c r="G86" i="47"/>
  <c r="F86" i="47"/>
  <c r="E86" i="47"/>
  <c r="D86" i="47"/>
  <c r="C86" i="47"/>
  <c r="O85" i="47"/>
  <c r="N85" i="47"/>
  <c r="M85" i="47"/>
  <c r="L85" i="47"/>
  <c r="K85" i="47"/>
  <c r="J85" i="47"/>
  <c r="I85" i="47"/>
  <c r="H85" i="47"/>
  <c r="G85" i="47"/>
  <c r="F85" i="47"/>
  <c r="E85" i="47"/>
  <c r="D85" i="47"/>
  <c r="C85" i="47"/>
  <c r="O84" i="47"/>
  <c r="N84" i="47"/>
  <c r="M84" i="47"/>
  <c r="L84" i="47"/>
  <c r="K84" i="47"/>
  <c r="J84" i="47"/>
  <c r="I84" i="47"/>
  <c r="H84" i="47"/>
  <c r="G84" i="47"/>
  <c r="F84" i="47"/>
  <c r="E84" i="47"/>
  <c r="D84" i="47"/>
  <c r="C84" i="47"/>
  <c r="O83" i="47"/>
  <c r="N83" i="47"/>
  <c r="M83" i="47"/>
  <c r="L83" i="47"/>
  <c r="K83" i="47"/>
  <c r="J83" i="47"/>
  <c r="I83" i="47"/>
  <c r="H83" i="47"/>
  <c r="G83" i="47"/>
  <c r="F83" i="47"/>
  <c r="E83" i="47"/>
  <c r="D83" i="47"/>
  <c r="C83" i="47"/>
  <c r="O82" i="47"/>
  <c r="N82" i="47"/>
  <c r="M82" i="47"/>
  <c r="L82" i="47"/>
  <c r="K82" i="47"/>
  <c r="J82" i="47"/>
  <c r="I82" i="47"/>
  <c r="H82" i="47"/>
  <c r="G82" i="47"/>
  <c r="F82" i="47"/>
  <c r="E82" i="47"/>
  <c r="D82" i="47"/>
  <c r="C82" i="47"/>
  <c r="O81" i="47"/>
  <c r="N81" i="47"/>
  <c r="M81" i="47"/>
  <c r="L81" i="47"/>
  <c r="K81" i="47"/>
  <c r="J81" i="47"/>
  <c r="I81" i="47"/>
  <c r="H81" i="47"/>
  <c r="G81" i="47"/>
  <c r="F81" i="47"/>
  <c r="E81" i="47"/>
  <c r="D81" i="47"/>
  <c r="C81" i="47"/>
  <c r="O80" i="47"/>
  <c r="N80" i="47"/>
  <c r="M80" i="47"/>
  <c r="L80" i="47"/>
  <c r="K80" i="47"/>
  <c r="J80" i="47"/>
  <c r="I80" i="47"/>
  <c r="H80" i="47"/>
  <c r="G80" i="47"/>
  <c r="F80" i="47"/>
  <c r="E80" i="47"/>
  <c r="D80" i="47"/>
  <c r="C80" i="47"/>
  <c r="O79" i="47"/>
  <c r="N79" i="47"/>
  <c r="M79" i="47"/>
  <c r="L79" i="47"/>
  <c r="K79" i="47"/>
  <c r="J79" i="47"/>
  <c r="I79" i="47"/>
  <c r="H79" i="47"/>
  <c r="G79" i="47"/>
  <c r="F79" i="47"/>
  <c r="E79" i="47"/>
  <c r="D79" i="47"/>
  <c r="C79" i="47"/>
  <c r="O78" i="47"/>
  <c r="N78" i="47"/>
  <c r="M78" i="47"/>
  <c r="L78" i="47"/>
  <c r="K78" i="47"/>
  <c r="J78" i="47"/>
  <c r="I78" i="47"/>
  <c r="H78" i="47"/>
  <c r="G78" i="47"/>
  <c r="F78" i="47"/>
  <c r="E78" i="47"/>
  <c r="D78" i="47"/>
  <c r="C78" i="47"/>
  <c r="O77" i="47"/>
  <c r="N77" i="47"/>
  <c r="M77" i="47"/>
  <c r="L77" i="47"/>
  <c r="K77" i="47"/>
  <c r="J77" i="47"/>
  <c r="I77" i="47"/>
  <c r="H77" i="47"/>
  <c r="G77" i="47"/>
  <c r="F77" i="47"/>
  <c r="E77" i="47"/>
  <c r="D77" i="47"/>
  <c r="C77" i="47"/>
  <c r="O76" i="47"/>
  <c r="N76" i="47"/>
  <c r="M76" i="47"/>
  <c r="L76" i="47"/>
  <c r="K76" i="47"/>
  <c r="J76" i="47"/>
  <c r="I76" i="47"/>
  <c r="H76" i="47"/>
  <c r="G76" i="47"/>
  <c r="F76" i="47"/>
  <c r="E76" i="47"/>
  <c r="D76" i="47"/>
  <c r="C76" i="47"/>
  <c r="O75" i="47"/>
  <c r="N75" i="47"/>
  <c r="M75" i="47"/>
  <c r="L75" i="47"/>
  <c r="K75" i="47"/>
  <c r="J75" i="47"/>
  <c r="I75" i="47"/>
  <c r="H75" i="47"/>
  <c r="G75" i="47"/>
  <c r="F75" i="47"/>
  <c r="E75" i="47"/>
  <c r="D75" i="47"/>
  <c r="C75" i="47"/>
  <c r="O74" i="47"/>
  <c r="N74" i="47"/>
  <c r="M74" i="47"/>
  <c r="L74" i="47"/>
  <c r="K74" i="47"/>
  <c r="J74" i="47"/>
  <c r="I74" i="47"/>
  <c r="H74" i="47"/>
  <c r="G74" i="47"/>
  <c r="F74" i="47"/>
  <c r="E74" i="47"/>
  <c r="D74" i="47"/>
  <c r="C74" i="47"/>
  <c r="O73" i="47"/>
  <c r="N73" i="47"/>
  <c r="M73" i="47"/>
  <c r="L73" i="47"/>
  <c r="K73" i="47"/>
  <c r="J73" i="47"/>
  <c r="I73" i="47"/>
  <c r="H73" i="47"/>
  <c r="G73" i="47"/>
  <c r="F73" i="47"/>
  <c r="E73" i="47"/>
  <c r="D73" i="47"/>
  <c r="C73" i="47"/>
  <c r="O72" i="47"/>
  <c r="N72" i="47"/>
  <c r="M72" i="47"/>
  <c r="L72" i="47"/>
  <c r="K72" i="47"/>
  <c r="J72" i="47"/>
  <c r="I72" i="47"/>
  <c r="H72" i="47"/>
  <c r="G72" i="47"/>
  <c r="F72" i="47"/>
  <c r="E72" i="47"/>
  <c r="D72" i="47"/>
  <c r="C72" i="47"/>
  <c r="O71" i="47"/>
  <c r="N71" i="47"/>
  <c r="M71" i="47"/>
  <c r="L71" i="47"/>
  <c r="K71" i="47"/>
  <c r="J71" i="47"/>
  <c r="I71" i="47"/>
  <c r="H71" i="47"/>
  <c r="G71" i="47"/>
  <c r="F71" i="47"/>
  <c r="E71" i="47"/>
  <c r="D71" i="47"/>
  <c r="C71" i="47"/>
  <c r="O70" i="47"/>
  <c r="N70" i="47"/>
  <c r="M70" i="47"/>
  <c r="L70" i="47"/>
  <c r="K70" i="47"/>
  <c r="J70" i="47"/>
  <c r="I70" i="47"/>
  <c r="H70" i="47"/>
  <c r="G70" i="47"/>
  <c r="F70" i="47"/>
  <c r="E70" i="47"/>
  <c r="D70" i="47"/>
  <c r="C70" i="47"/>
  <c r="O69" i="47"/>
  <c r="N69" i="47"/>
  <c r="M69" i="47"/>
  <c r="L69" i="47"/>
  <c r="K69" i="47"/>
  <c r="J69" i="47"/>
  <c r="I69" i="47"/>
  <c r="H69" i="47"/>
  <c r="G69" i="47"/>
  <c r="F69" i="47"/>
  <c r="E69" i="47"/>
  <c r="D69" i="47"/>
  <c r="C69" i="47"/>
  <c r="B2" i="67" l="1"/>
  <c r="B2" i="66"/>
  <c r="B2" i="65"/>
  <c r="B2" i="64"/>
  <c r="B2" i="63"/>
  <c r="B2" i="62"/>
  <c r="B2" i="61"/>
  <c r="B2" i="60"/>
  <c r="B2" i="59"/>
  <c r="B2" i="49" l="1"/>
  <c r="C6" i="41" l="1"/>
  <c r="B7" i="2"/>
  <c r="B2" i="58"/>
  <c r="B2" i="57"/>
  <c r="B2" i="56"/>
  <c r="B2" i="55" l="1"/>
  <c r="B2" i="54"/>
  <c r="B2" i="53"/>
  <c r="B2" i="52"/>
  <c r="B2" i="51"/>
  <c r="B3" i="2"/>
  <c r="B2" i="50"/>
  <c r="B2" i="48"/>
  <c r="B2" i="47"/>
  <c r="B2" i="46"/>
  <c r="B2" i="45"/>
  <c r="B2" i="44"/>
  <c r="B2" i="41"/>
  <c r="B2" i="43"/>
  <c r="B2" i="42"/>
  <c r="B4" i="2"/>
  <c r="C15" i="17" l="1"/>
  <c r="B52" i="42" l="1"/>
  <c r="O97" i="63" l="1"/>
  <c r="N97" i="63"/>
  <c r="M97" i="63"/>
  <c r="L97" i="63"/>
  <c r="K97" i="63"/>
  <c r="J97" i="63"/>
  <c r="I97" i="63"/>
  <c r="H97" i="63"/>
  <c r="G97" i="63"/>
  <c r="F97" i="63"/>
  <c r="E97" i="63"/>
  <c r="D97" i="63"/>
  <c r="C97" i="63"/>
  <c r="O96" i="63"/>
  <c r="N96" i="63"/>
  <c r="M96" i="63"/>
  <c r="L96" i="63"/>
  <c r="K96" i="63"/>
  <c r="J96" i="63"/>
  <c r="I96" i="63"/>
  <c r="H96" i="63"/>
  <c r="G96" i="63"/>
  <c r="F96" i="63"/>
  <c r="E96" i="63"/>
  <c r="D96" i="63"/>
  <c r="C96" i="63"/>
  <c r="O95" i="63"/>
  <c r="N95" i="63"/>
  <c r="M95" i="63"/>
  <c r="L95" i="63"/>
  <c r="K95" i="63"/>
  <c r="J95" i="63"/>
  <c r="I95" i="63"/>
  <c r="H95" i="63"/>
  <c r="G95" i="63"/>
  <c r="F95" i="63"/>
  <c r="E95" i="63"/>
  <c r="D95" i="63"/>
  <c r="C95" i="63"/>
  <c r="O94" i="63"/>
  <c r="N94" i="63"/>
  <c r="M94" i="63"/>
  <c r="L94" i="63"/>
  <c r="K94" i="63"/>
  <c r="J94" i="63"/>
  <c r="I94" i="63"/>
  <c r="H94" i="63"/>
  <c r="G94" i="63"/>
  <c r="F94" i="63"/>
  <c r="E94" i="63"/>
  <c r="D94" i="63"/>
  <c r="C94" i="63"/>
  <c r="O93" i="63"/>
  <c r="N93" i="63"/>
  <c r="M93" i="63"/>
  <c r="L93" i="63"/>
  <c r="K93" i="63"/>
  <c r="J93" i="63"/>
  <c r="I93" i="63"/>
  <c r="H93" i="63"/>
  <c r="G93" i="63"/>
  <c r="F93" i="63"/>
  <c r="E93" i="63"/>
  <c r="D93" i="63"/>
  <c r="C93" i="63"/>
  <c r="O92" i="63"/>
  <c r="N92" i="63"/>
  <c r="M92" i="63"/>
  <c r="L92" i="63"/>
  <c r="K92" i="63"/>
  <c r="J92" i="63"/>
  <c r="I92" i="63"/>
  <c r="H92" i="63"/>
  <c r="G92" i="63"/>
  <c r="F92" i="63"/>
  <c r="E92" i="63"/>
  <c r="D92" i="63"/>
  <c r="C92" i="63"/>
  <c r="O91" i="63"/>
  <c r="N91" i="63"/>
  <c r="M91" i="63"/>
  <c r="L91" i="63"/>
  <c r="K91" i="63"/>
  <c r="J91" i="63"/>
  <c r="I91" i="63"/>
  <c r="H91" i="63"/>
  <c r="G91" i="63"/>
  <c r="F91" i="63"/>
  <c r="E91" i="63"/>
  <c r="D91" i="63"/>
  <c r="C91" i="63"/>
  <c r="O90" i="63"/>
  <c r="N90" i="63"/>
  <c r="M90" i="63"/>
  <c r="L90" i="63"/>
  <c r="K90" i="63"/>
  <c r="J90" i="63"/>
  <c r="I90" i="63"/>
  <c r="H90" i="63"/>
  <c r="G90" i="63"/>
  <c r="F90" i="63"/>
  <c r="E90" i="63"/>
  <c r="D90" i="63"/>
  <c r="C90" i="63"/>
  <c r="O89" i="63"/>
  <c r="N89" i="63"/>
  <c r="M89" i="63"/>
  <c r="L89" i="63"/>
  <c r="K89" i="63"/>
  <c r="J89" i="63"/>
  <c r="I89" i="63"/>
  <c r="H89" i="63"/>
  <c r="G89" i="63"/>
  <c r="F89" i="63"/>
  <c r="E89" i="63"/>
  <c r="D89" i="63"/>
  <c r="C89" i="63"/>
  <c r="O88" i="63"/>
  <c r="N88" i="63"/>
  <c r="M88" i="63"/>
  <c r="L88" i="63"/>
  <c r="K88" i="63"/>
  <c r="J88" i="63"/>
  <c r="I88" i="63"/>
  <c r="H88" i="63"/>
  <c r="G88" i="63"/>
  <c r="F88" i="63"/>
  <c r="E88" i="63"/>
  <c r="D88" i="63"/>
  <c r="C88" i="63"/>
  <c r="O87" i="63"/>
  <c r="N87" i="63"/>
  <c r="M87" i="63"/>
  <c r="L87" i="63"/>
  <c r="K87" i="63"/>
  <c r="J87" i="63"/>
  <c r="I87" i="63"/>
  <c r="H87" i="63"/>
  <c r="G87" i="63"/>
  <c r="F87" i="63"/>
  <c r="E87" i="63"/>
  <c r="D87" i="63"/>
  <c r="C87" i="63"/>
  <c r="O86" i="63"/>
  <c r="N86" i="63"/>
  <c r="M86" i="63"/>
  <c r="L86" i="63"/>
  <c r="K86" i="63"/>
  <c r="J86" i="63"/>
  <c r="I86" i="63"/>
  <c r="H86" i="63"/>
  <c r="G86" i="63"/>
  <c r="F86" i="63"/>
  <c r="E86" i="63"/>
  <c r="D86" i="63"/>
  <c r="C86" i="63"/>
  <c r="O85" i="63"/>
  <c r="N85" i="63"/>
  <c r="M85" i="63"/>
  <c r="L85" i="63"/>
  <c r="K85" i="63"/>
  <c r="J85" i="63"/>
  <c r="I85" i="63"/>
  <c r="H85" i="63"/>
  <c r="G85" i="63"/>
  <c r="F85" i="63"/>
  <c r="E85" i="63"/>
  <c r="D85" i="63"/>
  <c r="C85" i="63"/>
  <c r="O84" i="63"/>
  <c r="N84" i="63"/>
  <c r="M84" i="63"/>
  <c r="L84" i="63"/>
  <c r="K84" i="63"/>
  <c r="J84" i="63"/>
  <c r="I84" i="63"/>
  <c r="H84" i="63"/>
  <c r="G84" i="63"/>
  <c r="F84" i="63"/>
  <c r="E84" i="63"/>
  <c r="D84" i="63"/>
  <c r="C84" i="63"/>
  <c r="O83" i="63"/>
  <c r="N83" i="63"/>
  <c r="M83" i="63"/>
  <c r="L83" i="63"/>
  <c r="K83" i="63"/>
  <c r="J83" i="63"/>
  <c r="I83" i="63"/>
  <c r="H83" i="63"/>
  <c r="G83" i="63"/>
  <c r="F83" i="63"/>
  <c r="E83" i="63"/>
  <c r="D83" i="63"/>
  <c r="C83" i="63"/>
  <c r="O82" i="63"/>
  <c r="N82" i="63"/>
  <c r="M82" i="63"/>
  <c r="L82" i="63"/>
  <c r="K82" i="63"/>
  <c r="J82" i="63"/>
  <c r="I82" i="63"/>
  <c r="H82" i="63"/>
  <c r="G82" i="63"/>
  <c r="F82" i="63"/>
  <c r="E82" i="63"/>
  <c r="D82" i="63"/>
  <c r="C82" i="63"/>
  <c r="O81" i="63"/>
  <c r="N81" i="63"/>
  <c r="M81" i="63"/>
  <c r="L81" i="63"/>
  <c r="K81" i="63"/>
  <c r="J81" i="63"/>
  <c r="I81" i="63"/>
  <c r="H81" i="63"/>
  <c r="G81" i="63"/>
  <c r="F81" i="63"/>
  <c r="E81" i="63"/>
  <c r="D81" i="63"/>
  <c r="C81" i="63"/>
  <c r="O80" i="63"/>
  <c r="N80" i="63"/>
  <c r="M80" i="63"/>
  <c r="L80" i="63"/>
  <c r="K80" i="63"/>
  <c r="J80" i="63"/>
  <c r="I80" i="63"/>
  <c r="H80" i="63"/>
  <c r="G80" i="63"/>
  <c r="F80" i="63"/>
  <c r="E80" i="63"/>
  <c r="D80" i="63"/>
  <c r="C80" i="63"/>
  <c r="O79" i="63"/>
  <c r="N79" i="63"/>
  <c r="M79" i="63"/>
  <c r="L79" i="63"/>
  <c r="K79" i="63"/>
  <c r="J79" i="63"/>
  <c r="I79" i="63"/>
  <c r="H79" i="63"/>
  <c r="G79" i="63"/>
  <c r="F79" i="63"/>
  <c r="E79" i="63"/>
  <c r="D79" i="63"/>
  <c r="C79" i="63"/>
  <c r="O78" i="63"/>
  <c r="N78" i="63"/>
  <c r="M78" i="63"/>
  <c r="L78" i="63"/>
  <c r="K78" i="63"/>
  <c r="J78" i="63"/>
  <c r="I78" i="63"/>
  <c r="H78" i="63"/>
  <c r="G78" i="63"/>
  <c r="F78" i="63"/>
  <c r="E78" i="63"/>
  <c r="D78" i="63"/>
  <c r="C78" i="63"/>
  <c r="O77" i="63"/>
  <c r="N77" i="63"/>
  <c r="M77" i="63"/>
  <c r="L77" i="63"/>
  <c r="K77" i="63"/>
  <c r="J77" i="63"/>
  <c r="I77" i="63"/>
  <c r="H77" i="63"/>
  <c r="G77" i="63"/>
  <c r="F77" i="63"/>
  <c r="E77" i="63"/>
  <c r="D77" i="63"/>
  <c r="C77" i="63"/>
  <c r="O76" i="63"/>
  <c r="N76" i="63"/>
  <c r="M76" i="63"/>
  <c r="L76" i="63"/>
  <c r="K76" i="63"/>
  <c r="J76" i="63"/>
  <c r="I76" i="63"/>
  <c r="H76" i="63"/>
  <c r="G76" i="63"/>
  <c r="F76" i="63"/>
  <c r="E76" i="63"/>
  <c r="D76" i="63"/>
  <c r="C76" i="63"/>
  <c r="O75" i="63"/>
  <c r="N75" i="63"/>
  <c r="M75" i="63"/>
  <c r="L75" i="63"/>
  <c r="K75" i="63"/>
  <c r="J75" i="63"/>
  <c r="I75" i="63"/>
  <c r="H75" i="63"/>
  <c r="G75" i="63"/>
  <c r="F75" i="63"/>
  <c r="E75" i="63"/>
  <c r="D75" i="63"/>
  <c r="C75" i="63"/>
  <c r="O74" i="63"/>
  <c r="N74" i="63"/>
  <c r="M74" i="63"/>
  <c r="L74" i="63"/>
  <c r="K74" i="63"/>
  <c r="J74" i="63"/>
  <c r="I74" i="63"/>
  <c r="H74" i="63"/>
  <c r="G74" i="63"/>
  <c r="F74" i="63"/>
  <c r="E74" i="63"/>
  <c r="D74" i="63"/>
  <c r="C74" i="63"/>
  <c r="O73" i="63"/>
  <c r="N73" i="63"/>
  <c r="M73" i="63"/>
  <c r="L73" i="63"/>
  <c r="K73" i="63"/>
  <c r="J73" i="63"/>
  <c r="I73" i="63"/>
  <c r="H73" i="63"/>
  <c r="G73" i="63"/>
  <c r="F73" i="63"/>
  <c r="E73" i="63"/>
  <c r="D73" i="63"/>
  <c r="C73" i="63"/>
  <c r="O72" i="63"/>
  <c r="N72" i="63"/>
  <c r="M72" i="63"/>
  <c r="L72" i="63"/>
  <c r="K72" i="63"/>
  <c r="J72" i="63"/>
  <c r="I72" i="63"/>
  <c r="H72" i="63"/>
  <c r="G72" i="63"/>
  <c r="F72" i="63"/>
  <c r="E72" i="63"/>
  <c r="D72" i="63"/>
  <c r="C72" i="63"/>
  <c r="O71" i="63"/>
  <c r="N71" i="63"/>
  <c r="M71" i="63"/>
  <c r="L71" i="63"/>
  <c r="K71" i="63"/>
  <c r="J71" i="63"/>
  <c r="I71" i="63"/>
  <c r="H71" i="63"/>
  <c r="G71" i="63"/>
  <c r="F71" i="63"/>
  <c r="E71" i="63"/>
  <c r="D71" i="63"/>
  <c r="C71" i="63"/>
  <c r="O70" i="63"/>
  <c r="N70" i="63"/>
  <c r="M70" i="63"/>
  <c r="L70" i="63"/>
  <c r="K70" i="63"/>
  <c r="J70" i="63"/>
  <c r="I70" i="63"/>
  <c r="H70" i="63"/>
  <c r="G70" i="63"/>
  <c r="F70" i="63"/>
  <c r="E70" i="63"/>
  <c r="D70" i="63"/>
  <c r="C70" i="63"/>
  <c r="O69" i="63"/>
  <c r="N69" i="63"/>
  <c r="M69" i="63"/>
  <c r="L69" i="63"/>
  <c r="K69" i="63"/>
  <c r="J69" i="63"/>
  <c r="I69" i="63"/>
  <c r="H69" i="63"/>
  <c r="G69" i="63"/>
  <c r="F69" i="63"/>
  <c r="E69" i="63"/>
  <c r="D69" i="63"/>
  <c r="C69" i="63"/>
  <c r="O68" i="63"/>
  <c r="N68" i="63"/>
  <c r="M68" i="63"/>
  <c r="L68" i="63"/>
  <c r="K68" i="63"/>
  <c r="J68" i="63"/>
  <c r="I68" i="63"/>
  <c r="H68" i="63"/>
  <c r="G68" i="63"/>
  <c r="F68" i="63"/>
  <c r="E68" i="63"/>
  <c r="D68" i="63"/>
  <c r="C68" i="63"/>
  <c r="O67" i="63"/>
  <c r="N67" i="63"/>
  <c r="M67" i="63"/>
  <c r="L67" i="63"/>
  <c r="K67" i="63"/>
  <c r="J67" i="63"/>
  <c r="I67" i="63"/>
  <c r="H67" i="63"/>
  <c r="G67" i="63"/>
  <c r="F67" i="63"/>
  <c r="E67" i="63"/>
  <c r="D67" i="63"/>
  <c r="C67" i="63"/>
  <c r="O66" i="63"/>
  <c r="N66" i="63"/>
  <c r="M66" i="63"/>
  <c r="L66" i="63"/>
  <c r="K66" i="63"/>
  <c r="J66" i="63"/>
  <c r="I66" i="63"/>
  <c r="H66" i="63"/>
  <c r="G66" i="63"/>
  <c r="F66" i="63"/>
  <c r="E66" i="63"/>
  <c r="D66" i="63"/>
  <c r="C66" i="63"/>
  <c r="O65" i="63"/>
  <c r="N65" i="63"/>
  <c r="M65" i="63"/>
  <c r="L65" i="63"/>
  <c r="K65" i="63"/>
  <c r="J65" i="63"/>
  <c r="I65" i="63"/>
  <c r="H65" i="63"/>
  <c r="G65" i="63"/>
  <c r="F65" i="63"/>
  <c r="E65" i="63"/>
  <c r="D65" i="63"/>
  <c r="C65" i="63"/>
  <c r="O64" i="63"/>
  <c r="N64" i="63"/>
  <c r="M64" i="63"/>
  <c r="L64" i="63"/>
  <c r="K64" i="63"/>
  <c r="J64" i="63"/>
  <c r="I64" i="63"/>
  <c r="H64" i="63"/>
  <c r="G64" i="63"/>
  <c r="F64" i="63"/>
  <c r="E64" i="63"/>
  <c r="D64" i="63"/>
  <c r="C64" i="63"/>
  <c r="O63" i="63"/>
  <c r="N63" i="63"/>
  <c r="M63" i="63"/>
  <c r="L63" i="63"/>
  <c r="K63" i="63"/>
  <c r="J63" i="63"/>
  <c r="I63" i="63"/>
  <c r="H63" i="63"/>
  <c r="G63" i="63"/>
  <c r="F63" i="63"/>
  <c r="E63" i="63"/>
  <c r="D63" i="63"/>
  <c r="C63" i="63"/>
  <c r="O62" i="63"/>
  <c r="N62" i="63"/>
  <c r="M62" i="63"/>
  <c r="L62" i="63"/>
  <c r="K62" i="63"/>
  <c r="J62" i="63"/>
  <c r="I62" i="63"/>
  <c r="H62" i="63"/>
  <c r="G62" i="63"/>
  <c r="F62" i="63"/>
  <c r="E62" i="63"/>
  <c r="D62" i="63"/>
  <c r="C62" i="63"/>
  <c r="O61" i="63"/>
  <c r="N61" i="63"/>
  <c r="M61" i="63"/>
  <c r="L61" i="63"/>
  <c r="K61" i="63"/>
  <c r="J61" i="63"/>
  <c r="I61" i="63"/>
  <c r="H61" i="63"/>
  <c r="G61" i="63"/>
  <c r="F61" i="63"/>
  <c r="E61" i="63"/>
  <c r="D61" i="63"/>
  <c r="C61" i="63"/>
  <c r="O60" i="63"/>
  <c r="N60" i="63"/>
  <c r="M60" i="63"/>
  <c r="L60" i="63"/>
  <c r="K60" i="63"/>
  <c r="J60" i="63"/>
  <c r="I60" i="63"/>
  <c r="H60" i="63"/>
  <c r="G60" i="63"/>
  <c r="F60" i="63"/>
  <c r="E60" i="63"/>
  <c r="D60" i="63"/>
  <c r="C60" i="63"/>
  <c r="O59" i="63"/>
  <c r="N59" i="63"/>
  <c r="M59" i="63"/>
  <c r="L59" i="63"/>
  <c r="K59" i="63"/>
  <c r="J59" i="63"/>
  <c r="I59" i="63"/>
  <c r="H59" i="63"/>
  <c r="G59" i="63"/>
  <c r="F59" i="63"/>
  <c r="E59" i="63"/>
  <c r="D59" i="63"/>
  <c r="C59" i="63"/>
  <c r="O58" i="63"/>
  <c r="N58" i="63"/>
  <c r="M58" i="63"/>
  <c r="L58" i="63"/>
  <c r="K58" i="63"/>
  <c r="J58" i="63"/>
  <c r="I58" i="63"/>
  <c r="H58" i="63"/>
  <c r="G58" i="63"/>
  <c r="F58" i="63"/>
  <c r="E58" i="63"/>
  <c r="D58" i="63"/>
  <c r="C58" i="63"/>
  <c r="O57" i="63"/>
  <c r="N57" i="63"/>
  <c r="M57" i="63"/>
  <c r="L57" i="63"/>
  <c r="K57" i="63"/>
  <c r="J57" i="63"/>
  <c r="I57" i="63"/>
  <c r="H57" i="63"/>
  <c r="G57" i="63"/>
  <c r="F57" i="63"/>
  <c r="E57" i="63"/>
  <c r="D57" i="63"/>
  <c r="C57" i="63"/>
  <c r="Q95" i="61"/>
  <c r="Q94" i="61"/>
  <c r="Q93" i="61"/>
  <c r="Q92" i="61"/>
  <c r="Q91" i="61"/>
  <c r="Q90" i="61"/>
  <c r="Q89" i="61"/>
  <c r="Q88" i="61"/>
  <c r="Q87" i="61"/>
  <c r="Q86" i="61"/>
  <c r="Q85" i="61"/>
  <c r="Q84" i="61"/>
  <c r="Q83" i="61"/>
  <c r="Q82" i="61"/>
  <c r="Q81" i="61"/>
  <c r="Q80" i="61"/>
  <c r="Q79" i="61"/>
  <c r="Q78" i="61"/>
  <c r="Q77" i="61"/>
  <c r="Q76" i="61"/>
  <c r="Q75" i="61"/>
  <c r="Q74" i="61"/>
  <c r="Q73" i="61"/>
  <c r="Q72" i="61"/>
  <c r="Q71" i="61"/>
  <c r="Q70" i="61"/>
  <c r="Q69" i="61"/>
  <c r="Q68" i="61"/>
  <c r="Q67" i="61"/>
  <c r="Q66" i="61"/>
  <c r="Q65" i="61"/>
  <c r="Q64" i="61"/>
  <c r="Q63" i="61"/>
  <c r="Q62" i="61"/>
  <c r="Q61" i="61"/>
  <c r="Q60" i="61"/>
  <c r="Q59" i="61"/>
  <c r="Q58" i="61"/>
  <c r="Q57" i="61"/>
  <c r="Q56" i="61"/>
  <c r="Q55" i="61"/>
  <c r="P55" i="61"/>
  <c r="O55" i="61"/>
  <c r="N55" i="61"/>
  <c r="M55" i="61"/>
  <c r="L55" i="61"/>
  <c r="K55" i="61"/>
  <c r="J55" i="61"/>
  <c r="I55" i="61"/>
  <c r="H55" i="61"/>
  <c r="G55" i="61"/>
  <c r="F55" i="61"/>
  <c r="E55" i="61"/>
  <c r="D55" i="61"/>
  <c r="C55" i="61"/>
  <c r="H95" i="58" l="1"/>
  <c r="G95" i="58" s="1"/>
  <c r="H94" i="58"/>
  <c r="E94" i="58" s="1"/>
  <c r="G94" i="58"/>
  <c r="F94" i="58"/>
  <c r="D94" i="58"/>
  <c r="H93" i="58"/>
  <c r="C93" i="58" s="1"/>
  <c r="F93" i="58"/>
  <c r="E93" i="58"/>
  <c r="H92" i="58"/>
  <c r="G92" i="58" s="1"/>
  <c r="C92" i="58"/>
  <c r="H91" i="58"/>
  <c r="G91" i="58" s="1"/>
  <c r="F91" i="58"/>
  <c r="H90" i="58"/>
  <c r="E90" i="58" s="1"/>
  <c r="G90" i="58"/>
  <c r="F90" i="58"/>
  <c r="H89" i="58"/>
  <c r="C89" i="58" s="1"/>
  <c r="F89" i="58"/>
  <c r="E89" i="58"/>
  <c r="D89" i="58"/>
  <c r="H88" i="58"/>
  <c r="G88" i="58" s="1"/>
  <c r="C88" i="58"/>
  <c r="H87" i="58"/>
  <c r="G87" i="58" s="1"/>
  <c r="H86" i="58"/>
  <c r="E86" i="58" s="1"/>
  <c r="G86" i="58"/>
  <c r="F86" i="58"/>
  <c r="D86" i="58"/>
  <c r="H85" i="58"/>
  <c r="C85" i="58" s="1"/>
  <c r="E85" i="58"/>
  <c r="H84" i="58"/>
  <c r="G84" i="58" s="1"/>
  <c r="C84" i="58"/>
  <c r="H83" i="58"/>
  <c r="G83" i="58" s="1"/>
  <c r="H82" i="58"/>
  <c r="E82" i="58" s="1"/>
  <c r="G82" i="58"/>
  <c r="F82" i="58"/>
  <c r="D82" i="58"/>
  <c r="H81" i="58"/>
  <c r="G81" i="58" s="1"/>
  <c r="F81" i="58"/>
  <c r="E81" i="58"/>
  <c r="D81" i="58"/>
  <c r="C81" i="58"/>
  <c r="H80" i="58"/>
  <c r="G80" i="58" s="1"/>
  <c r="H79" i="58"/>
  <c r="G79" i="58" s="1"/>
  <c r="H78" i="58"/>
  <c r="E78" i="58" s="1"/>
  <c r="G78" i="58"/>
  <c r="F78" i="58"/>
  <c r="D78" i="58"/>
  <c r="H77" i="58"/>
  <c r="G77" i="58" s="1"/>
  <c r="F77" i="58"/>
  <c r="E77" i="58"/>
  <c r="D77" i="58"/>
  <c r="H76" i="58"/>
  <c r="G76" i="58" s="1"/>
  <c r="C76" i="58"/>
  <c r="H75" i="58"/>
  <c r="G75" i="58" s="1"/>
  <c r="H74" i="58"/>
  <c r="E74" i="58" s="1"/>
  <c r="G74" i="58"/>
  <c r="F74" i="58"/>
  <c r="D74" i="58"/>
  <c r="H73" i="58"/>
  <c r="G73" i="58" s="1"/>
  <c r="F73" i="58"/>
  <c r="E73" i="58"/>
  <c r="D73" i="58"/>
  <c r="C73" i="58"/>
  <c r="H72" i="58"/>
  <c r="G72" i="58" s="1"/>
  <c r="C72" i="58"/>
  <c r="H71" i="58"/>
  <c r="G71" i="58" s="1"/>
  <c r="H70" i="58"/>
  <c r="E70" i="58" s="1"/>
  <c r="G70" i="58"/>
  <c r="F70" i="58"/>
  <c r="D70" i="58"/>
  <c r="H69" i="58"/>
  <c r="D69" i="58" s="1"/>
  <c r="G69" i="58"/>
  <c r="F69" i="58"/>
  <c r="E69" i="58"/>
  <c r="H68" i="58"/>
  <c r="G68" i="58" s="1"/>
  <c r="H67" i="58"/>
  <c r="G67" i="58" s="1"/>
  <c r="H66" i="58"/>
  <c r="E66" i="58" s="1"/>
  <c r="G66" i="58"/>
  <c r="F66" i="58"/>
  <c r="H65" i="58"/>
  <c r="F65" i="58" s="1"/>
  <c r="G65" i="58"/>
  <c r="E65" i="58"/>
  <c r="D65" i="58"/>
  <c r="C65" i="58"/>
  <c r="H64" i="58"/>
  <c r="G64" i="58" s="1"/>
  <c r="H63" i="58"/>
  <c r="G63" i="58" s="1"/>
  <c r="H62" i="58"/>
  <c r="E62" i="58" s="1"/>
  <c r="F62" i="58"/>
  <c r="D62" i="58"/>
  <c r="H61" i="58"/>
  <c r="F61" i="58" s="1"/>
  <c r="G61" i="58"/>
  <c r="H60" i="58"/>
  <c r="G60" i="58" s="1"/>
  <c r="C60" i="58"/>
  <c r="H59" i="58"/>
  <c r="G59" i="58" s="1"/>
  <c r="H58" i="58"/>
  <c r="E58" i="58" s="1"/>
  <c r="H57" i="58"/>
  <c r="G57" i="58"/>
  <c r="F57" i="58"/>
  <c r="E57" i="58"/>
  <c r="D57" i="58"/>
  <c r="C57" i="58"/>
  <c r="H56" i="58"/>
  <c r="G56" i="58" s="1"/>
  <c r="C56" i="58"/>
  <c r="H55" i="58"/>
  <c r="G55" i="58" s="1"/>
  <c r="C80" i="58" l="1"/>
  <c r="F85" i="58"/>
  <c r="C61" i="58"/>
  <c r="G62" i="58"/>
  <c r="C68" i="58"/>
  <c r="D61" i="58"/>
  <c r="F58" i="58"/>
  <c r="E61" i="58"/>
  <c r="C69" i="58"/>
  <c r="D58" i="58"/>
  <c r="G58" i="58"/>
  <c r="C64" i="58"/>
  <c r="D66" i="58"/>
  <c r="C77" i="58"/>
  <c r="D85" i="58"/>
  <c r="F87" i="58"/>
  <c r="D90" i="58"/>
  <c r="D93" i="58"/>
  <c r="D60" i="58"/>
  <c r="D64" i="58"/>
  <c r="D68" i="58"/>
  <c r="D72" i="58"/>
  <c r="D76" i="58"/>
  <c r="D80" i="58"/>
  <c r="D84" i="58"/>
  <c r="D88" i="58"/>
  <c r="D92" i="58"/>
  <c r="E56" i="58"/>
  <c r="C59" i="58"/>
  <c r="E60" i="58"/>
  <c r="C63" i="58"/>
  <c r="E64" i="58"/>
  <c r="C67" i="58"/>
  <c r="E68" i="58"/>
  <c r="C71" i="58"/>
  <c r="E72" i="58"/>
  <c r="C75" i="58"/>
  <c r="E76" i="58"/>
  <c r="C79" i="58"/>
  <c r="E80" i="58"/>
  <c r="C83" i="58"/>
  <c r="E84" i="58"/>
  <c r="G85" i="58"/>
  <c r="C87" i="58"/>
  <c r="E88" i="58"/>
  <c r="G89" i="58"/>
  <c r="C91" i="58"/>
  <c r="E92" i="58"/>
  <c r="G93" i="58"/>
  <c r="C95" i="58"/>
  <c r="C55" i="58"/>
  <c r="D55" i="58"/>
  <c r="F56" i="58"/>
  <c r="D59" i="58"/>
  <c r="F60" i="58"/>
  <c r="D63" i="58"/>
  <c r="F64" i="58"/>
  <c r="D67" i="58"/>
  <c r="F68" i="58"/>
  <c r="D71" i="58"/>
  <c r="F72" i="58"/>
  <c r="D75" i="58"/>
  <c r="F76" i="58"/>
  <c r="D79" i="58"/>
  <c r="F80" i="58"/>
  <c r="D83" i="58"/>
  <c r="F84" i="58"/>
  <c r="D87" i="58"/>
  <c r="F88" i="58"/>
  <c r="D91" i="58"/>
  <c r="F92" i="58"/>
  <c r="D95" i="58"/>
  <c r="D56" i="58"/>
  <c r="E55" i="58"/>
  <c r="C58" i="58"/>
  <c r="E59" i="58"/>
  <c r="C62" i="58"/>
  <c r="E63" i="58"/>
  <c r="C66" i="58"/>
  <c r="E67" i="58"/>
  <c r="C70" i="58"/>
  <c r="E71" i="58"/>
  <c r="C74" i="58"/>
  <c r="E75" i="58"/>
  <c r="C78" i="58"/>
  <c r="E79" i="58"/>
  <c r="C82" i="58"/>
  <c r="E83" i="58"/>
  <c r="C86" i="58"/>
  <c r="E87" i="58"/>
  <c r="C90" i="58"/>
  <c r="E91" i="58"/>
  <c r="C94" i="58"/>
  <c r="E95" i="58"/>
  <c r="F55" i="58"/>
  <c r="F59" i="58"/>
  <c r="F63" i="58"/>
  <c r="F67" i="58"/>
  <c r="F75" i="58"/>
  <c r="F79" i="58"/>
  <c r="F83" i="58"/>
  <c r="F95" i="58"/>
  <c r="F71" i="58"/>
  <c r="B53" i="2" l="1"/>
  <c r="B53" i="67" l="1"/>
  <c r="B52" i="66"/>
  <c r="C52" i="65"/>
  <c r="B51" i="64" l="1"/>
  <c r="B53" i="63"/>
  <c r="B52" i="62"/>
  <c r="C52" i="61"/>
  <c r="B51" i="60"/>
  <c r="B53" i="59" l="1"/>
  <c r="B52" i="58"/>
  <c r="C52" i="57"/>
  <c r="B51" i="56" l="1"/>
  <c r="B53" i="55"/>
  <c r="B52" i="54"/>
  <c r="C52" i="53"/>
  <c r="B51" i="52"/>
  <c r="B53" i="51" l="1"/>
  <c r="B52" i="50"/>
  <c r="C52" i="49"/>
  <c r="B51" i="48"/>
  <c r="B53" i="47" l="1"/>
  <c r="B52" i="46" l="1"/>
  <c r="C52" i="45" l="1"/>
  <c r="B51" i="44"/>
  <c r="B53" i="43"/>
  <c r="C52" i="41"/>
</calcChain>
</file>

<file path=xl/sharedStrings.xml><?xml version="1.0" encoding="utf-8"?>
<sst xmlns="http://schemas.openxmlformats.org/spreadsheetml/2006/main" count="3212" uniqueCount="110">
  <si>
    <t>OFICINA DE PLANEACIÓN</t>
  </si>
  <si>
    <t>Informe de Estados Académicos y Promedios Acumulados</t>
  </si>
  <si>
    <t>Nota:</t>
  </si>
  <si>
    <t xml:space="preserve">* La población que se tomó para la realización de este informe no incluye a los estudiantes </t>
  </si>
  <si>
    <t>que retiraron todas las asignaturas durante el semestre.</t>
  </si>
  <si>
    <t>Total población</t>
  </si>
  <si>
    <t>Población sin Pilo Paga</t>
  </si>
  <si>
    <t>Población Pilo Paga</t>
  </si>
  <si>
    <t>Población Becarios</t>
  </si>
  <si>
    <t>Población sin Generación E</t>
  </si>
  <si>
    <t>Promedios</t>
  </si>
  <si>
    <t>Promedios por género</t>
  </si>
  <si>
    <t>Estados Académicos</t>
  </si>
  <si>
    <t>Estados Académicos
por Género</t>
  </si>
  <si>
    <t>Resumen I Semestre</t>
  </si>
  <si>
    <t>Resumen II Semestre</t>
  </si>
  <si>
    <t>Promedios Acumulados 2023-1</t>
  </si>
  <si>
    <t>Programas</t>
  </si>
  <si>
    <t>&lt;2,95</t>
  </si>
  <si>
    <t>&gt;=2,95 &amp; &lt;3,25</t>
  </si>
  <si>
    <t>=3,25</t>
  </si>
  <si>
    <t>&gt;3,25 &amp; &lt;=3,45</t>
  </si>
  <si>
    <t>&gt;3,45 &amp; &lt;3,95</t>
  </si>
  <si>
    <t>&gt;=3,95</t>
  </si>
  <si>
    <t>Total
Matriculados</t>
  </si>
  <si>
    <t>Escuela de Negocios</t>
  </si>
  <si>
    <t>Administración de Empresas</t>
  </si>
  <si>
    <t>Negocios Internacionales</t>
  </si>
  <si>
    <t>Contaduría Pública</t>
  </si>
  <si>
    <t>División de Derecho, C. Políticas y 
Relaciones Internacionales</t>
  </si>
  <si>
    <t>Derecho</t>
  </si>
  <si>
    <t>Ciencia Política y Gobierno</t>
  </si>
  <si>
    <t>Relaciones Internacionales</t>
  </si>
  <si>
    <t>División Ciencias de la Salud</t>
  </si>
  <si>
    <t>Medicina</t>
  </si>
  <si>
    <t>Enfermería</t>
  </si>
  <si>
    <t>Odontología</t>
  </si>
  <si>
    <t>División de Ingenierías</t>
  </si>
  <si>
    <t>Ingeniería Civil</t>
  </si>
  <si>
    <t>Ingeniería de Sistemas</t>
  </si>
  <si>
    <t>Ingeniería Eléctrica</t>
  </si>
  <si>
    <t>Ingeniería Electrónica</t>
  </si>
  <si>
    <t>Ingeniería Industrial</t>
  </si>
  <si>
    <t>Ingeniería Mecánica</t>
  </si>
  <si>
    <t>División de Humanidades y 
Ciencias Sociales</t>
  </si>
  <si>
    <t>Psicología</t>
  </si>
  <si>
    <t>Comunicación Social y Periodismo</t>
  </si>
  <si>
    <t>Filosofía y Humanidades</t>
  </si>
  <si>
    <t>Economía</t>
  </si>
  <si>
    <t>Escuela de Arquitectura, 
Urbanismo y Diseño</t>
  </si>
  <si>
    <t>Arquitectura</t>
  </si>
  <si>
    <t>Diseño Gráfico</t>
  </si>
  <si>
    <t>Diseño Industrial</t>
  </si>
  <si>
    <t>Instituto de Estudios en Educación</t>
  </si>
  <si>
    <t>Lic. en Educación Infantil</t>
  </si>
  <si>
    <t>Lic. Filosofía y Humanidades</t>
  </si>
  <si>
    <t>Lic. Matemáticas</t>
  </si>
  <si>
    <t>División de Ciencias Básicas</t>
  </si>
  <si>
    <t>Matemáticas</t>
  </si>
  <si>
    <t>Geología</t>
  </si>
  <si>
    <t>Ciencia de Datos</t>
  </si>
  <si>
    <t>Instituto de Idiomas</t>
  </si>
  <si>
    <t>Lenguas Modernas y Cultura</t>
  </si>
  <si>
    <t>Música</t>
  </si>
  <si>
    <t>Total general</t>
  </si>
  <si>
    <t>División de Derecho, C. Políticas y Relaciones Internacionales</t>
  </si>
  <si>
    <t>División de Humanidades y Ciencias Sociales</t>
  </si>
  <si>
    <t>Escuela de Arquitectura, Urbanismo y Diseño</t>
  </si>
  <si>
    <t>Lic. en Filosofía y Humanidades</t>
  </si>
  <si>
    <t>Lic. en Matemáticas</t>
  </si>
  <si>
    <t xml:space="preserve">Total </t>
  </si>
  <si>
    <t>Promedios Acumulados 2023-1 por Género</t>
  </si>
  <si>
    <t>Total Matriculados</t>
  </si>
  <si>
    <t>Total</t>
  </si>
  <si>
    <t>F</t>
  </si>
  <si>
    <t>M</t>
  </si>
  <si>
    <t>Lic. en Pedagogía Infantil</t>
  </si>
  <si>
    <t>ESTADOS ACADÉMICOS 2023-1</t>
  </si>
  <si>
    <t>Distinguidos</t>
  </si>
  <si>
    <t>Normal</t>
  </si>
  <si>
    <t>Período de prueba</t>
  </si>
  <si>
    <t>Fuera de Programa</t>
  </si>
  <si>
    <t>Período transitorio</t>
  </si>
  <si>
    <t>ESTADOS ACADÉMICOS 2023-1 POR GÉNERO</t>
  </si>
  <si>
    <t>Periodo
de prueba</t>
  </si>
  <si>
    <t>Periodo transitorio</t>
  </si>
  <si>
    <t>Promedios Acumulados 2023-2</t>
  </si>
  <si>
    <t>2023-2</t>
  </si>
  <si>
    <t>Promedios Acumulados 2023-2 por Género</t>
  </si>
  <si>
    <t>ESTADOS ACADÉMICOS 2023-2</t>
  </si>
  <si>
    <t>ESTADOS ACADÉMICOS 2023-2 POR GÉNERO</t>
  </si>
  <si>
    <t>Población Matriculados  Nuevos</t>
  </si>
  <si>
    <t>Población    Generación E</t>
  </si>
  <si>
    <t>Elaborado: 28 de enero de 2024</t>
  </si>
  <si>
    <t>CONTENIDO</t>
  </si>
  <si>
    <t xml:space="preserve">POBLACIÓN TOTAL DE PREGRADO </t>
  </si>
  <si>
    <t xml:space="preserve">POBLACIÓN TOTAL DE PREGRADO 
</t>
  </si>
  <si>
    <t>POBLACIÓN TOTAL DE PREGRADO SIN PILOS</t>
  </si>
  <si>
    <t xml:space="preserve">POBLACIÓN TOTAL DE PREGRADO SIN PILOS
</t>
  </si>
  <si>
    <t>POBLACIÓN SER PILO PAGA</t>
  </si>
  <si>
    <t xml:space="preserve">POBLACIÓN SER PILO PAGA
</t>
  </si>
  <si>
    <t>MATRICULADOS NUEVOS</t>
  </si>
  <si>
    <t xml:space="preserve">MATRICULADOS NUEVOS </t>
  </si>
  <si>
    <t>POBLACIÓN BECARIOS</t>
  </si>
  <si>
    <t>POBLACIÓN GENERACIÓN E</t>
  </si>
  <si>
    <t xml:space="preserve">POBLACIÓN TOTAL DE PREGRADO SIN GENRACIÓN E </t>
  </si>
  <si>
    <t xml:space="preserve">ESTADOS ACADÉMICOS </t>
  </si>
  <si>
    <t>POBLACIÓN TOTAL DE PREGRADO</t>
  </si>
  <si>
    <t>I SEMESTRE</t>
  </si>
  <si>
    <t>II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</si>
</sst>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0.0%"/>
    <numFmt numFmtId="166" formatCode="#,##0_-;\-&quot;$&quot;\ * #,##0_-;_-&quot;$&quot;\ 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u/>
      <sz val="14"/>
      <color theme="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sz val="16"/>
      <color theme="0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26"/>
      <color theme="0"/>
      <name val="Calibri Light"/>
      <family val="2"/>
      <scheme val="major"/>
    </font>
    <font>
      <b/>
      <sz val="20"/>
      <color rgb="FFF1F7ED"/>
      <name val="Calibri Light"/>
      <family val="2"/>
      <scheme val="major"/>
    </font>
    <font>
      <b/>
      <sz val="22"/>
      <color theme="0"/>
      <name val="Arial Rounded MT Bold"/>
      <family val="2"/>
    </font>
    <font>
      <b/>
      <sz val="16"/>
      <color theme="0"/>
      <name val="Arial Rounded MT Bold"/>
      <family val="2"/>
    </font>
    <font>
      <sz val="16"/>
      <color theme="0"/>
      <name val="Arial Rounded MT Bold"/>
      <family val="2"/>
    </font>
    <font>
      <i/>
      <sz val="16"/>
      <color theme="0"/>
      <name val="Arial Rounded MT Bold"/>
      <family val="2"/>
    </font>
    <font>
      <b/>
      <u/>
      <sz val="14"/>
      <color theme="0"/>
      <name val="Leelawadee"/>
      <family val="2"/>
    </font>
    <font>
      <b/>
      <sz val="14"/>
      <color theme="1" tint="4.9989318521683403E-2"/>
      <name val="Leelawadee"/>
      <family val="2"/>
    </font>
    <font>
      <sz val="14"/>
      <color theme="1"/>
      <name val="Leelawadee"/>
      <family val="2"/>
    </font>
    <font>
      <sz val="12"/>
      <name val="Leelawadee"/>
      <family val="2"/>
    </font>
    <font>
      <b/>
      <sz val="12"/>
      <name val="Leelawadee"/>
      <family val="2"/>
    </font>
    <font>
      <sz val="12"/>
      <color theme="1"/>
      <name val="Leelawadee"/>
      <family val="2"/>
    </font>
    <font>
      <b/>
      <sz val="16"/>
      <color rgb="FF166D65"/>
      <name val="Calibri Light"/>
      <family val="2"/>
      <scheme val="major"/>
    </font>
    <font>
      <b/>
      <sz val="11"/>
      <color rgb="FF166D65"/>
      <name val="Calibri Light"/>
      <family val="2"/>
      <scheme val="major"/>
    </font>
    <font>
      <b/>
      <sz val="16"/>
      <color theme="0"/>
      <name val="Leelawadee"/>
      <family val="2"/>
    </font>
    <font>
      <b/>
      <sz val="14"/>
      <color theme="0"/>
      <name val="Leelawadee"/>
      <family val="2"/>
    </font>
    <font>
      <b/>
      <sz val="12"/>
      <color rgb="FF166D65"/>
      <name val="Leelawadee"/>
      <family val="2"/>
    </font>
    <font>
      <sz val="12"/>
      <color rgb="FF166D65"/>
      <name val="Leelawadee"/>
      <family val="2"/>
    </font>
    <font>
      <sz val="11"/>
      <color theme="1"/>
      <name val="Leelawadee"/>
      <family val="2"/>
    </font>
    <font>
      <b/>
      <sz val="12"/>
      <color rgb="FF166D65"/>
      <name val="Calibri"/>
      <family val="2"/>
      <scheme val="minor"/>
    </font>
    <font>
      <sz val="12"/>
      <color rgb="FF166D6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166D65"/>
      <name val="Arial"/>
      <family val="2"/>
    </font>
    <font>
      <sz val="12"/>
      <color rgb="FF166D65"/>
      <name val="Arial"/>
      <family val="2"/>
    </font>
    <font>
      <b/>
      <sz val="12"/>
      <color rgb="FF286E72"/>
      <name val="Leelawadee"/>
      <family val="2"/>
    </font>
    <font>
      <b/>
      <sz val="24"/>
      <color rgb="FFE9F1DF"/>
      <name val="Arial Rounded MT Bold"/>
      <family val="2"/>
    </font>
    <font>
      <sz val="18"/>
      <color rgb="FFE9F1DF"/>
      <name val="Arial Rounded MT Bold"/>
      <family val="2"/>
    </font>
    <font>
      <sz val="20"/>
      <color rgb="FFE9F1DF"/>
      <name val="Arial Rounded MT Bold"/>
      <family val="2"/>
    </font>
    <font>
      <b/>
      <sz val="48"/>
      <color rgb="FF308076"/>
      <name val="Arial Rounded MT Bold"/>
      <family val="2"/>
    </font>
    <font>
      <sz val="22"/>
      <color rgb="FFF1F7ED"/>
      <name val="Arial Rounded MT Bold"/>
      <family val="2"/>
    </font>
    <font>
      <sz val="30"/>
      <color rgb="FFF1F7ED"/>
      <name val="Arial Rounded MT Bold"/>
      <family val="2"/>
    </font>
    <font>
      <sz val="24"/>
      <color rgb="FFF1F7ED"/>
      <name val="Arial Rounded MT Bold"/>
      <family val="2"/>
    </font>
    <font>
      <sz val="26"/>
      <color rgb="FFF1F7ED"/>
      <name val="Arial Rounded MT Bold"/>
      <family val="2"/>
    </font>
    <font>
      <sz val="11"/>
      <color rgb="FF205650"/>
      <name val="Calibri"/>
      <family val="2"/>
      <scheme val="minor"/>
    </font>
    <font>
      <sz val="24"/>
      <color rgb="FF29716F"/>
      <name val="Arial Rounded MT Bold"/>
      <family val="2"/>
    </font>
    <font>
      <sz val="11"/>
      <color theme="0"/>
      <name val="Leelawadee"/>
      <family val="2"/>
    </font>
  </fonts>
  <fills count="4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A398"/>
        <bgColor indexed="64"/>
      </patternFill>
    </fill>
    <fill>
      <patternFill patternType="solid">
        <fgColor rgb="FFC4F1EF"/>
        <bgColor indexed="64"/>
      </patternFill>
    </fill>
    <fill>
      <patternFill patternType="solid">
        <fgColor rgb="FFEFB0C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308076"/>
        <bgColor indexed="64"/>
      </patternFill>
    </fill>
  </fills>
  <borders count="7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9" tint="-0.249977111117893"/>
      </left>
      <right style="medium">
        <color theme="9" tint="-0.249977111117893"/>
      </right>
      <top/>
      <bottom/>
      <diagonal/>
    </border>
    <border>
      <left style="medium">
        <color rgb="FF166D65"/>
      </left>
      <right/>
      <top style="medium">
        <color rgb="FF166D65"/>
      </top>
      <bottom/>
      <diagonal/>
    </border>
    <border>
      <left/>
      <right/>
      <top style="medium">
        <color rgb="FF166D65"/>
      </top>
      <bottom/>
      <diagonal/>
    </border>
    <border>
      <left/>
      <right style="medium">
        <color rgb="FF166D65"/>
      </right>
      <top style="medium">
        <color rgb="FF166D65"/>
      </top>
      <bottom/>
      <diagonal/>
    </border>
    <border>
      <left style="medium">
        <color rgb="FF166D65"/>
      </left>
      <right style="medium">
        <color rgb="FF166D65"/>
      </right>
      <top style="medium">
        <color rgb="FF166D65"/>
      </top>
      <bottom/>
      <diagonal/>
    </border>
    <border>
      <left style="medium">
        <color rgb="FF166D65"/>
      </left>
      <right/>
      <top/>
      <bottom style="medium">
        <color rgb="FF166D65"/>
      </bottom>
      <diagonal/>
    </border>
    <border>
      <left style="medium">
        <color rgb="FF166D65"/>
      </left>
      <right style="medium">
        <color rgb="FF166D65"/>
      </right>
      <top/>
      <bottom style="medium">
        <color rgb="FF166D65"/>
      </bottom>
      <diagonal/>
    </border>
    <border>
      <left/>
      <right style="medium">
        <color rgb="FF166D65"/>
      </right>
      <top/>
      <bottom style="medium">
        <color rgb="FF166D65"/>
      </bottom>
      <diagonal/>
    </border>
    <border>
      <left/>
      <right/>
      <top/>
      <bottom style="medium">
        <color rgb="FF166D65"/>
      </bottom>
      <diagonal/>
    </border>
    <border>
      <left style="medium">
        <color rgb="FF166D65"/>
      </left>
      <right/>
      <top style="medium">
        <color rgb="FF166D65"/>
      </top>
      <bottom style="double">
        <color rgb="FF166D65"/>
      </bottom>
      <diagonal/>
    </border>
    <border>
      <left style="medium">
        <color rgb="FF166D65"/>
      </left>
      <right style="medium">
        <color rgb="FF166D65"/>
      </right>
      <top style="medium">
        <color rgb="FF166D65"/>
      </top>
      <bottom style="double">
        <color rgb="FF166D65"/>
      </bottom>
      <diagonal/>
    </border>
    <border>
      <left/>
      <right/>
      <top style="medium">
        <color rgb="FF166D65"/>
      </top>
      <bottom style="double">
        <color rgb="FF166D65"/>
      </bottom>
      <diagonal/>
    </border>
    <border>
      <left style="medium">
        <color rgb="FF166D65"/>
      </left>
      <right/>
      <top style="double">
        <color rgb="FF166D65"/>
      </top>
      <bottom style="double">
        <color rgb="FF166D65"/>
      </bottom>
      <diagonal/>
    </border>
    <border>
      <left style="medium">
        <color rgb="FF166D65"/>
      </left>
      <right style="medium">
        <color rgb="FF166D65"/>
      </right>
      <top style="double">
        <color rgb="FF166D65"/>
      </top>
      <bottom style="double">
        <color rgb="FF166D65"/>
      </bottom>
      <diagonal/>
    </border>
    <border>
      <left/>
      <right/>
      <top style="double">
        <color rgb="FF166D65"/>
      </top>
      <bottom style="double">
        <color rgb="FF166D65"/>
      </bottom>
      <diagonal/>
    </border>
    <border>
      <left style="medium">
        <color rgb="FF166D65"/>
      </left>
      <right/>
      <top/>
      <bottom style="double">
        <color rgb="FF166D65"/>
      </bottom>
      <diagonal/>
    </border>
    <border>
      <left style="medium">
        <color rgb="FF166D65"/>
      </left>
      <right style="medium">
        <color rgb="FF166D65"/>
      </right>
      <top/>
      <bottom style="double">
        <color rgb="FF166D65"/>
      </bottom>
      <diagonal/>
    </border>
    <border>
      <left/>
      <right/>
      <top/>
      <bottom style="double">
        <color rgb="FF166D65"/>
      </bottom>
      <diagonal/>
    </border>
    <border>
      <left style="medium">
        <color rgb="FF166D65"/>
      </left>
      <right style="medium">
        <color rgb="FF166D65"/>
      </right>
      <top/>
      <bottom style="double">
        <color rgb="FF3F3F3F"/>
      </bottom>
      <diagonal/>
    </border>
    <border>
      <left style="medium">
        <color rgb="FF166D65"/>
      </left>
      <right/>
      <top style="double">
        <color rgb="FF3F3F3F"/>
      </top>
      <bottom style="double">
        <color rgb="FF166D65"/>
      </bottom>
      <diagonal/>
    </border>
    <border>
      <left style="medium">
        <color rgb="FF166D65"/>
      </left>
      <right style="medium">
        <color rgb="FF166D65"/>
      </right>
      <top style="double">
        <color rgb="FF3F3F3F"/>
      </top>
      <bottom style="double">
        <color rgb="FF166D65"/>
      </bottom>
      <diagonal/>
    </border>
    <border>
      <left/>
      <right/>
      <top style="double">
        <color rgb="FF3F3F3F"/>
      </top>
      <bottom style="double">
        <color rgb="FF166D65"/>
      </bottom>
      <diagonal/>
    </border>
    <border>
      <left style="medium">
        <color rgb="FF166D65"/>
      </left>
      <right/>
      <top/>
      <bottom/>
      <diagonal/>
    </border>
    <border>
      <left style="medium">
        <color rgb="FF166D65"/>
      </left>
      <right style="medium">
        <color rgb="FF166D65"/>
      </right>
      <top/>
      <bottom/>
      <diagonal/>
    </border>
    <border>
      <left style="medium">
        <color rgb="FF166D65"/>
      </left>
      <right style="medium">
        <color rgb="FF166D65"/>
      </right>
      <top style="medium">
        <color rgb="FF166D65"/>
      </top>
      <bottom style="medium">
        <color rgb="FF166D65"/>
      </bottom>
      <diagonal/>
    </border>
    <border>
      <left style="medium">
        <color rgb="FF166D65"/>
      </left>
      <right/>
      <top style="medium">
        <color rgb="FF166D65"/>
      </top>
      <bottom style="medium">
        <color rgb="FF166D65"/>
      </bottom>
      <diagonal/>
    </border>
    <border>
      <left/>
      <right/>
      <top style="medium">
        <color rgb="FF166D65"/>
      </top>
      <bottom style="medium">
        <color rgb="FF166D65"/>
      </bottom>
      <diagonal/>
    </border>
    <border>
      <left/>
      <right style="medium">
        <color rgb="FF166D65"/>
      </right>
      <top/>
      <bottom/>
      <diagonal/>
    </border>
    <border>
      <left/>
      <right style="medium">
        <color rgb="FF166D65"/>
      </right>
      <top style="medium">
        <color rgb="FF166D65"/>
      </top>
      <bottom style="medium">
        <color rgb="FF166D65"/>
      </bottom>
      <diagonal/>
    </border>
    <border>
      <left style="medium">
        <color rgb="FF166D65"/>
      </left>
      <right style="medium">
        <color rgb="FF166D65"/>
      </right>
      <top style="double">
        <color rgb="FF166D65"/>
      </top>
      <bottom style="double">
        <color rgb="FF3F3F3F"/>
      </bottom>
      <diagonal/>
    </border>
    <border>
      <left style="medium">
        <color rgb="FF166D65"/>
      </left>
      <right/>
      <top/>
      <bottom style="double">
        <color rgb="FF3F3F3F"/>
      </bottom>
      <diagonal/>
    </border>
    <border>
      <left style="medium">
        <color rgb="FF166D65"/>
      </left>
      <right/>
      <top style="double">
        <color rgb="FF3F3F3F"/>
      </top>
      <bottom style="medium">
        <color rgb="FF166D65"/>
      </bottom>
      <diagonal/>
    </border>
    <border>
      <left style="medium">
        <color rgb="FF166D65"/>
      </left>
      <right style="medium">
        <color rgb="FF166D65"/>
      </right>
      <top style="medium">
        <color indexed="64"/>
      </top>
      <bottom style="medium">
        <color rgb="FF166D65"/>
      </bottom>
      <diagonal/>
    </border>
    <border>
      <left/>
      <right/>
      <top style="medium">
        <color indexed="64"/>
      </top>
      <bottom style="medium">
        <color rgb="FF166D65"/>
      </bottom>
      <diagonal/>
    </border>
    <border>
      <left style="medium">
        <color rgb="FF166D65"/>
      </left>
      <right style="medium">
        <color rgb="FF166D65"/>
      </right>
      <top style="double">
        <color rgb="FF3F3F3F"/>
      </top>
      <bottom style="medium">
        <color rgb="FF166D65"/>
      </bottom>
      <diagonal/>
    </border>
    <border>
      <left style="double">
        <color rgb="FF33877D"/>
      </left>
      <right/>
      <top style="double">
        <color rgb="FF33877D"/>
      </top>
      <bottom/>
      <diagonal/>
    </border>
    <border>
      <left/>
      <right/>
      <top style="double">
        <color rgb="FF33877D"/>
      </top>
      <bottom/>
      <diagonal/>
    </border>
    <border>
      <left/>
      <right style="double">
        <color rgb="FF33877D"/>
      </right>
      <top style="double">
        <color rgb="FF33877D"/>
      </top>
      <bottom/>
      <diagonal/>
    </border>
    <border>
      <left style="double">
        <color rgb="FF33877D"/>
      </left>
      <right/>
      <top/>
      <bottom/>
      <diagonal/>
    </border>
    <border>
      <left/>
      <right style="double">
        <color rgb="FF33877D"/>
      </right>
      <top/>
      <bottom/>
      <diagonal/>
    </border>
    <border>
      <left style="double">
        <color rgb="FF33877D"/>
      </left>
      <right/>
      <top/>
      <bottom style="double">
        <color rgb="FF33877D"/>
      </bottom>
      <diagonal/>
    </border>
    <border>
      <left/>
      <right/>
      <top/>
      <bottom style="double">
        <color rgb="FF33877D"/>
      </bottom>
      <diagonal/>
    </border>
    <border>
      <left/>
      <right style="double">
        <color rgb="FF33877D"/>
      </right>
      <top/>
      <bottom style="double">
        <color rgb="FF33877D"/>
      </bottom>
      <diagonal/>
    </border>
    <border>
      <left style="double">
        <color rgb="FF29716F"/>
      </left>
      <right style="double">
        <color rgb="FF29716F"/>
      </right>
      <top style="double">
        <color rgb="FF29716F"/>
      </top>
      <bottom style="double">
        <color rgb="FF29716F"/>
      </bottom>
      <diagonal/>
    </border>
    <border>
      <left style="double">
        <color rgb="FF33877D"/>
      </left>
      <right/>
      <top/>
      <bottom style="thick">
        <color rgb="FF33877D"/>
      </bottom>
      <diagonal/>
    </border>
    <border>
      <left/>
      <right/>
      <top/>
      <bottom style="thick">
        <color rgb="FF33877D"/>
      </bottom>
      <diagonal/>
    </border>
    <border>
      <left/>
      <right style="double">
        <color rgb="FF33877D"/>
      </right>
      <top/>
      <bottom style="thick">
        <color rgb="FF33877D"/>
      </bottom>
      <diagonal/>
    </border>
    <border>
      <left style="double">
        <color rgb="FF286E72"/>
      </left>
      <right/>
      <top style="double">
        <color rgb="FF286E72"/>
      </top>
      <bottom/>
      <diagonal/>
    </border>
    <border>
      <left/>
      <right/>
      <top style="double">
        <color rgb="FF286E72"/>
      </top>
      <bottom/>
      <diagonal/>
    </border>
    <border>
      <left/>
      <right style="double">
        <color rgb="FF286E72"/>
      </right>
      <top style="double">
        <color rgb="FF286E72"/>
      </top>
      <bottom/>
      <diagonal/>
    </border>
    <border>
      <left style="double">
        <color rgb="FF286E72"/>
      </left>
      <right/>
      <top/>
      <bottom/>
      <diagonal/>
    </border>
    <border>
      <left/>
      <right style="double">
        <color rgb="FF286E72"/>
      </right>
      <top/>
      <bottom/>
      <diagonal/>
    </border>
    <border>
      <left style="double">
        <color rgb="FF286E72"/>
      </left>
      <right/>
      <top/>
      <bottom style="double">
        <color rgb="FF286E72"/>
      </bottom>
      <diagonal/>
    </border>
    <border>
      <left/>
      <right/>
      <top/>
      <bottom style="double">
        <color rgb="FF286E72"/>
      </bottom>
      <diagonal/>
    </border>
    <border>
      <left/>
      <right style="double">
        <color rgb="FF286E72"/>
      </right>
      <top/>
      <bottom style="double">
        <color rgb="FF286E72"/>
      </bottom>
      <diagonal/>
    </border>
    <border>
      <left/>
      <right/>
      <top/>
      <bottom style="thick">
        <color rgb="FF308076"/>
      </bottom>
      <diagonal/>
    </border>
    <border>
      <left style="thick">
        <color rgb="FF308076"/>
      </left>
      <right/>
      <top/>
      <bottom style="thick">
        <color rgb="FF308076"/>
      </bottom>
      <diagonal/>
    </border>
    <border>
      <left style="thick">
        <color rgb="FF308076"/>
      </left>
      <right/>
      <top style="thick">
        <color rgb="FF308076"/>
      </top>
      <bottom/>
      <diagonal/>
    </border>
    <border>
      <left/>
      <right/>
      <top style="thick">
        <color rgb="FF308076"/>
      </top>
      <bottom/>
      <diagonal/>
    </border>
    <border>
      <left/>
      <right style="thick">
        <color rgb="FF308076"/>
      </right>
      <top style="thick">
        <color rgb="FF308076"/>
      </top>
      <bottom/>
      <diagonal/>
    </border>
    <border>
      <left/>
      <right style="thick">
        <color rgb="FF308076"/>
      </right>
      <top/>
      <bottom style="thick">
        <color rgb="FF308076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6" applyNumberFormat="0" applyAlignment="0" applyProtection="0"/>
    <xf numFmtId="0" fontId="18" fillId="8" borderId="7" applyNumberFormat="0" applyAlignment="0" applyProtection="0"/>
    <xf numFmtId="0" fontId="19" fillId="8" borderId="6" applyNumberFormat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  <xf numFmtId="0" fontId="23" fillId="6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9" fontId="1" fillId="0" borderId="0" applyFont="0" applyFill="0" applyBorder="0" applyAlignment="0" applyProtection="0"/>
  </cellStyleXfs>
  <cellXfs count="388">
    <xf numFmtId="0" fontId="0" fillId="0" borderId="0" xfId="0"/>
    <xf numFmtId="0" fontId="0" fillId="3" borderId="0" xfId="0" applyFill="1"/>
    <xf numFmtId="0" fontId="4" fillId="0" borderId="0" xfId="0" applyFont="1"/>
    <xf numFmtId="0" fontId="4" fillId="3" borderId="0" xfId="0" applyFont="1" applyFill="1"/>
    <xf numFmtId="0" fontId="38" fillId="3" borderId="0" xfId="0" applyFont="1" applyFill="1"/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49" fontId="43" fillId="35" borderId="20" xfId="2" applyNumberFormat="1" applyFont="1" applyFill="1" applyBorder="1" applyAlignment="1">
      <alignment horizontal="left" vertical="center"/>
    </xf>
    <xf numFmtId="3" fontId="43" fillId="35" borderId="21" xfId="2" applyNumberFormat="1" applyFont="1" applyFill="1" applyBorder="1" applyAlignment="1">
      <alignment horizontal="center" vertical="center"/>
    </xf>
    <xf numFmtId="3" fontId="43" fillId="35" borderId="22" xfId="2" applyNumberFormat="1" applyFont="1" applyFill="1" applyBorder="1" applyAlignment="1">
      <alignment horizontal="center" vertical="center"/>
    </xf>
    <xf numFmtId="0" fontId="44" fillId="3" borderId="23" xfId="2" applyFont="1" applyFill="1" applyBorder="1"/>
    <xf numFmtId="3" fontId="44" fillId="3" borderId="24" xfId="2" applyNumberFormat="1" applyFont="1" applyFill="1" applyBorder="1" applyAlignment="1">
      <alignment horizontal="center" vertical="center"/>
    </xf>
    <xf numFmtId="3" fontId="44" fillId="3" borderId="25" xfId="2" applyNumberFormat="1" applyFont="1" applyFill="1" applyBorder="1" applyAlignment="1">
      <alignment horizontal="center" vertical="center"/>
    </xf>
    <xf numFmtId="49" fontId="43" fillId="35" borderId="26" xfId="2" applyNumberFormat="1" applyFont="1" applyFill="1" applyBorder="1" applyAlignment="1">
      <alignment horizontal="left" vertical="center" wrapText="1"/>
    </xf>
    <xf numFmtId="3" fontId="43" fillId="35" borderId="27" xfId="2" applyNumberFormat="1" applyFont="1" applyFill="1" applyBorder="1" applyAlignment="1">
      <alignment horizontal="center" vertical="center"/>
    </xf>
    <xf numFmtId="3" fontId="43" fillId="35" borderId="28" xfId="2" applyNumberFormat="1" applyFont="1" applyFill="1" applyBorder="1" applyAlignment="1">
      <alignment horizontal="center" vertical="center"/>
    </xf>
    <xf numFmtId="49" fontId="43" fillId="35" borderId="23" xfId="2" applyNumberFormat="1" applyFont="1" applyFill="1" applyBorder="1" applyAlignment="1">
      <alignment horizontal="left" vertical="center"/>
    </xf>
    <xf numFmtId="3" fontId="43" fillId="35" borderId="24" xfId="2" applyNumberFormat="1" applyFont="1" applyFill="1" applyBorder="1" applyAlignment="1">
      <alignment horizontal="center" vertical="center"/>
    </xf>
    <xf numFmtId="3" fontId="43" fillId="35" borderId="25" xfId="2" applyNumberFormat="1" applyFont="1" applyFill="1" applyBorder="1" applyAlignment="1">
      <alignment horizontal="center" vertical="center"/>
    </xf>
    <xf numFmtId="49" fontId="43" fillId="35" borderId="26" xfId="2" applyNumberFormat="1" applyFont="1" applyFill="1" applyBorder="1" applyAlignment="1">
      <alignment horizontal="left" vertical="center"/>
    </xf>
    <xf numFmtId="0" fontId="44" fillId="3" borderId="26" xfId="2" applyFont="1" applyFill="1" applyBorder="1"/>
    <xf numFmtId="3" fontId="44" fillId="3" borderId="27" xfId="2" applyNumberFormat="1" applyFont="1" applyFill="1" applyBorder="1" applyAlignment="1">
      <alignment horizontal="center" vertical="center"/>
    </xf>
    <xf numFmtId="3" fontId="44" fillId="3" borderId="28" xfId="2" applyNumberFormat="1" applyFont="1" applyFill="1" applyBorder="1" applyAlignment="1">
      <alignment horizontal="center" vertical="center"/>
    </xf>
    <xf numFmtId="49" fontId="43" fillId="35" borderId="23" xfId="2" applyNumberFormat="1" applyFont="1" applyFill="1" applyBorder="1" applyAlignment="1">
      <alignment horizontal="left" vertical="center" wrapText="1"/>
    </xf>
    <xf numFmtId="3" fontId="44" fillId="3" borderId="29" xfId="2" applyNumberFormat="1" applyFont="1" applyFill="1" applyBorder="1" applyAlignment="1">
      <alignment horizontal="center" vertical="center"/>
    </xf>
    <xf numFmtId="3" fontId="44" fillId="3" borderId="2" xfId="2" applyNumberFormat="1" applyFont="1" applyFill="1" applyBorder="1" applyAlignment="1">
      <alignment horizontal="center" vertical="center"/>
    </xf>
    <xf numFmtId="49" fontId="43" fillId="35" borderId="30" xfId="2" applyNumberFormat="1" applyFont="1" applyFill="1" applyBorder="1" applyAlignment="1">
      <alignment horizontal="left" vertical="center"/>
    </xf>
    <xf numFmtId="3" fontId="43" fillId="35" borderId="31" xfId="2" applyNumberFormat="1" applyFont="1" applyFill="1" applyBorder="1" applyAlignment="1">
      <alignment horizontal="center" vertical="center"/>
    </xf>
    <xf numFmtId="3" fontId="43" fillId="35" borderId="32" xfId="2" applyNumberFormat="1" applyFont="1" applyFill="1" applyBorder="1" applyAlignment="1">
      <alignment horizontal="center" vertical="center"/>
    </xf>
    <xf numFmtId="0" fontId="44" fillId="3" borderId="33" xfId="2" applyFont="1" applyFill="1" applyBorder="1"/>
    <xf numFmtId="3" fontId="44" fillId="3" borderId="17" xfId="2" applyNumberFormat="1" applyFont="1" applyFill="1" applyBorder="1" applyAlignment="1">
      <alignment horizontal="center" vertical="center"/>
    </xf>
    <xf numFmtId="3" fontId="44" fillId="3" borderId="0" xfId="2" applyNumberFormat="1" applyFont="1" applyFill="1" applyBorder="1" applyAlignment="1">
      <alignment horizontal="center" vertical="center"/>
    </xf>
    <xf numFmtId="3" fontId="44" fillId="3" borderId="34" xfId="2" applyNumberFormat="1" applyFont="1" applyFill="1" applyBorder="1" applyAlignment="1">
      <alignment horizontal="center" vertical="center"/>
    </xf>
    <xf numFmtId="0" fontId="42" fillId="34" borderId="35" xfId="2" applyFont="1" applyFill="1" applyBorder="1" applyAlignment="1">
      <alignment horizontal="left" vertical="center"/>
    </xf>
    <xf numFmtId="3" fontId="42" fillId="34" borderId="35" xfId="2" applyNumberFormat="1" applyFont="1" applyFill="1" applyBorder="1" applyAlignment="1">
      <alignment horizontal="center" vertical="center"/>
    </xf>
    <xf numFmtId="3" fontId="42" fillId="34" borderId="36" xfId="2" applyNumberFormat="1" applyFont="1" applyFill="1" applyBorder="1" applyAlignment="1">
      <alignment horizontal="center" vertical="center"/>
    </xf>
    <xf numFmtId="3" fontId="42" fillId="34" borderId="37" xfId="2" applyNumberFormat="1" applyFont="1" applyFill="1" applyBorder="1" applyAlignment="1">
      <alignment horizontal="center" vertical="center"/>
    </xf>
    <xf numFmtId="0" fontId="45" fillId="0" borderId="13" xfId="0" applyFont="1" applyBorder="1"/>
    <xf numFmtId="0" fontId="45" fillId="0" borderId="0" xfId="0" applyFont="1"/>
    <xf numFmtId="0" fontId="45" fillId="0" borderId="38" xfId="0" applyFont="1" applyBorder="1"/>
    <xf numFmtId="9" fontId="44" fillId="3" borderId="24" xfId="2" applyNumberFormat="1" applyFont="1" applyFill="1" applyBorder="1" applyAlignment="1">
      <alignment horizontal="center" vertical="center"/>
    </xf>
    <xf numFmtId="9" fontId="44" fillId="3" borderId="25" xfId="2" applyNumberFormat="1" applyFont="1" applyFill="1" applyBorder="1" applyAlignment="1">
      <alignment horizontal="center" vertical="center"/>
    </xf>
    <xf numFmtId="1" fontId="44" fillId="3" borderId="24" xfId="2" applyNumberFormat="1" applyFont="1" applyFill="1" applyBorder="1" applyAlignment="1">
      <alignment horizontal="center" vertical="center"/>
    </xf>
    <xf numFmtId="9" fontId="43" fillId="35" borderId="27" xfId="2" applyNumberFormat="1" applyFont="1" applyFill="1" applyBorder="1" applyAlignment="1">
      <alignment horizontal="center" vertical="center"/>
    </xf>
    <xf numFmtId="9" fontId="43" fillId="35" borderId="28" xfId="2" applyNumberFormat="1" applyFont="1" applyFill="1" applyBorder="1" applyAlignment="1">
      <alignment horizontal="center" vertical="center"/>
    </xf>
    <xf numFmtId="1" fontId="43" fillId="35" borderId="27" xfId="2" applyNumberFormat="1" applyFont="1" applyFill="1" applyBorder="1" applyAlignment="1">
      <alignment horizontal="center" vertical="center"/>
    </xf>
    <xf numFmtId="9" fontId="43" fillId="35" borderId="24" xfId="2" applyNumberFormat="1" applyFont="1" applyFill="1" applyBorder="1" applyAlignment="1">
      <alignment horizontal="center" vertical="center"/>
    </xf>
    <xf numFmtId="9" fontId="43" fillId="35" borderId="25" xfId="2" applyNumberFormat="1" applyFont="1" applyFill="1" applyBorder="1" applyAlignment="1">
      <alignment horizontal="center" vertical="center"/>
    </xf>
    <xf numFmtId="1" fontId="43" fillId="35" borderId="24" xfId="2" applyNumberFormat="1" applyFont="1" applyFill="1" applyBorder="1" applyAlignment="1">
      <alignment horizontal="center" vertical="center"/>
    </xf>
    <xf numFmtId="9" fontId="44" fillId="3" borderId="27" xfId="2" applyNumberFormat="1" applyFont="1" applyFill="1" applyBorder="1" applyAlignment="1">
      <alignment horizontal="center" vertical="center"/>
    </xf>
    <xf numFmtId="9" fontId="44" fillId="3" borderId="28" xfId="2" applyNumberFormat="1" applyFont="1" applyFill="1" applyBorder="1" applyAlignment="1">
      <alignment horizontal="center" vertical="center"/>
    </xf>
    <xf numFmtId="1" fontId="44" fillId="3" borderId="27" xfId="2" applyNumberFormat="1" applyFont="1" applyFill="1" applyBorder="1" applyAlignment="1">
      <alignment horizontal="center" vertical="center"/>
    </xf>
    <xf numFmtId="0" fontId="44" fillId="3" borderId="40" xfId="2" applyFont="1" applyFill="1" applyBorder="1"/>
    <xf numFmtId="9" fontId="44" fillId="3" borderId="29" xfId="2" applyNumberFormat="1" applyFont="1" applyFill="1" applyBorder="1" applyAlignment="1">
      <alignment horizontal="center" vertical="center"/>
    </xf>
    <xf numFmtId="9" fontId="44" fillId="3" borderId="2" xfId="2" applyNumberFormat="1" applyFont="1" applyFill="1" applyBorder="1" applyAlignment="1">
      <alignment horizontal="center" vertical="center"/>
    </xf>
    <xf numFmtId="1" fontId="44" fillId="3" borderId="29" xfId="2" applyNumberFormat="1" applyFont="1" applyFill="1" applyBorder="1" applyAlignment="1">
      <alignment horizontal="center" vertical="center"/>
    </xf>
    <xf numFmtId="9" fontId="43" fillId="35" borderId="31" xfId="2" applyNumberFormat="1" applyFont="1" applyFill="1" applyBorder="1" applyAlignment="1">
      <alignment horizontal="center" vertical="center"/>
    </xf>
    <xf numFmtId="9" fontId="43" fillId="35" borderId="32" xfId="2" applyNumberFormat="1" applyFont="1" applyFill="1" applyBorder="1" applyAlignment="1">
      <alignment horizontal="center" vertical="center"/>
    </xf>
    <xf numFmtId="1" fontId="43" fillId="35" borderId="31" xfId="2" applyNumberFormat="1" applyFont="1" applyFill="1" applyBorder="1" applyAlignment="1">
      <alignment horizontal="center" vertical="center"/>
    </xf>
    <xf numFmtId="9" fontId="44" fillId="3" borderId="17" xfId="2" applyNumberFormat="1" applyFont="1" applyFill="1" applyBorder="1" applyAlignment="1">
      <alignment horizontal="center" vertical="center"/>
    </xf>
    <xf numFmtId="9" fontId="44" fillId="3" borderId="0" xfId="2" applyNumberFormat="1" applyFont="1" applyFill="1" applyBorder="1" applyAlignment="1">
      <alignment horizontal="center" vertical="center"/>
    </xf>
    <xf numFmtId="9" fontId="44" fillId="3" borderId="34" xfId="2" applyNumberFormat="1" applyFont="1" applyFill="1" applyBorder="1" applyAlignment="1">
      <alignment horizontal="center" vertical="center"/>
    </xf>
    <xf numFmtId="1" fontId="44" fillId="3" borderId="34" xfId="2" applyNumberFormat="1" applyFont="1" applyFill="1" applyBorder="1" applyAlignment="1">
      <alignment horizontal="center" vertical="center"/>
    </xf>
    <xf numFmtId="9" fontId="42" fillId="34" borderId="35" xfId="2" applyNumberFormat="1" applyFont="1" applyFill="1" applyBorder="1" applyAlignment="1">
      <alignment horizontal="center" vertical="center"/>
    </xf>
    <xf numFmtId="9" fontId="42" fillId="34" borderId="36" xfId="2" applyNumberFormat="1" applyFont="1" applyFill="1" applyBorder="1" applyAlignment="1">
      <alignment horizontal="center" vertical="center"/>
    </xf>
    <xf numFmtId="9" fontId="42" fillId="34" borderId="37" xfId="2" applyNumberFormat="1" applyFont="1" applyFill="1" applyBorder="1" applyAlignment="1">
      <alignment horizontal="center" vertical="center"/>
    </xf>
    <xf numFmtId="0" fontId="42" fillId="36" borderId="35" xfId="2" applyFont="1" applyFill="1" applyBorder="1" applyAlignment="1">
      <alignment horizontal="center" vertical="center"/>
    </xf>
    <xf numFmtId="0" fontId="42" fillId="37" borderId="35" xfId="2" applyFont="1" applyFill="1" applyBorder="1" applyAlignment="1">
      <alignment horizontal="center" vertical="center"/>
    </xf>
    <xf numFmtId="3" fontId="44" fillId="0" borderId="24" xfId="2" applyNumberFormat="1" applyFont="1" applyFill="1" applyBorder="1" applyAlignment="1">
      <alignment horizontal="center" vertical="center"/>
    </xf>
    <xf numFmtId="1" fontId="43" fillId="35" borderId="21" xfId="2" applyNumberFormat="1" applyFont="1" applyFill="1" applyBorder="1" applyAlignment="1">
      <alignment horizontal="center" vertical="center"/>
    </xf>
    <xf numFmtId="49" fontId="43" fillId="35" borderId="30" xfId="2" applyNumberFormat="1" applyFont="1" applyFill="1" applyBorder="1" applyAlignment="1">
      <alignment horizontal="left" vertical="center" wrapText="1"/>
    </xf>
    <xf numFmtId="3" fontId="43" fillId="35" borderId="20" xfId="2" applyNumberFormat="1" applyFont="1" applyFill="1" applyBorder="1" applyAlignment="1">
      <alignment horizontal="center" vertical="center"/>
    </xf>
    <xf numFmtId="3" fontId="44" fillId="3" borderId="23" xfId="2" applyNumberFormat="1" applyFont="1" applyFill="1" applyBorder="1" applyAlignment="1">
      <alignment horizontal="center" vertical="center"/>
    </xf>
    <xf numFmtId="3" fontId="43" fillId="35" borderId="23" xfId="2" applyNumberFormat="1" applyFont="1" applyFill="1" applyBorder="1" applyAlignment="1">
      <alignment horizontal="center" vertical="center"/>
    </xf>
    <xf numFmtId="0" fontId="42" fillId="34" borderId="35" xfId="0" applyFont="1" applyFill="1" applyBorder="1" applyAlignment="1">
      <alignment horizontal="center" vertical="center"/>
    </xf>
    <xf numFmtId="3" fontId="42" fillId="34" borderId="42" xfId="2" applyNumberFormat="1" applyFont="1" applyFill="1" applyBorder="1" applyAlignment="1">
      <alignment horizontal="center" vertical="center"/>
    </xf>
    <xf numFmtId="3" fontId="42" fillId="34" borderId="43" xfId="2" applyNumberFormat="1" applyFont="1" applyFill="1" applyBorder="1" applyAlignment="1">
      <alignment horizontal="center" vertical="center"/>
    </xf>
    <xf numFmtId="3" fontId="42" fillId="34" borderId="44" xfId="2" applyNumberFormat="1" applyFont="1" applyFill="1" applyBorder="1" applyAlignment="1">
      <alignment horizontal="center" vertical="center"/>
    </xf>
    <xf numFmtId="3" fontId="42" fillId="34" borderId="45" xfId="2" applyNumberFormat="1" applyFont="1" applyFill="1" applyBorder="1" applyAlignment="1">
      <alignment horizontal="center" vertical="center"/>
    </xf>
    <xf numFmtId="0" fontId="42" fillId="34" borderId="36" xfId="2" applyFont="1" applyFill="1" applyBorder="1" applyAlignment="1">
      <alignment vertical="center"/>
    </xf>
    <xf numFmtId="0" fontId="42" fillId="37" borderId="36" xfId="2" applyFont="1" applyFill="1" applyBorder="1" applyAlignment="1">
      <alignment horizontal="center" vertical="center"/>
    </xf>
    <xf numFmtId="0" fontId="42" fillId="37" borderId="39" xfId="2" applyFont="1" applyFill="1" applyBorder="1" applyAlignment="1">
      <alignment horizontal="center" vertical="center"/>
    </xf>
    <xf numFmtId="165" fontId="45" fillId="0" borderId="0" xfId="0" applyNumberFormat="1" applyFont="1" applyAlignment="1">
      <alignment horizontal="center"/>
    </xf>
    <xf numFmtId="0" fontId="42" fillId="34" borderId="35" xfId="2" applyFont="1" applyFill="1" applyBorder="1" applyAlignment="1">
      <alignment vertical="center"/>
    </xf>
    <xf numFmtId="3" fontId="44" fillId="3" borderId="26" xfId="2" applyNumberFormat="1" applyFont="1" applyFill="1" applyBorder="1" applyAlignment="1">
      <alignment horizontal="center" vertical="center"/>
    </xf>
    <xf numFmtId="3" fontId="44" fillId="3" borderId="41" xfId="2" applyNumberFormat="1" applyFont="1" applyFill="1" applyBorder="1" applyAlignment="1">
      <alignment horizontal="center" vertical="center"/>
    </xf>
    <xf numFmtId="9" fontId="46" fillId="35" borderId="27" xfId="2" applyNumberFormat="1" applyFont="1" applyFill="1" applyBorder="1" applyAlignment="1">
      <alignment horizontal="center" vertical="center"/>
    </xf>
    <xf numFmtId="9" fontId="46" fillId="35" borderId="28" xfId="2" applyNumberFormat="1" applyFont="1" applyFill="1" applyBorder="1" applyAlignment="1">
      <alignment horizontal="center" vertical="center"/>
    </xf>
    <xf numFmtId="9" fontId="47" fillId="3" borderId="24" xfId="2" applyNumberFormat="1" applyFont="1" applyFill="1" applyBorder="1" applyAlignment="1">
      <alignment horizontal="center" vertical="center"/>
    </xf>
    <xf numFmtId="9" fontId="47" fillId="3" borderId="25" xfId="2" applyNumberFormat="1" applyFont="1" applyFill="1" applyBorder="1" applyAlignment="1">
      <alignment horizontal="center" vertical="center"/>
    </xf>
    <xf numFmtId="9" fontId="47" fillId="3" borderId="29" xfId="2" applyNumberFormat="1" applyFont="1" applyFill="1" applyBorder="1" applyAlignment="1">
      <alignment horizontal="center" vertical="center"/>
    </xf>
    <xf numFmtId="9" fontId="47" fillId="3" borderId="2" xfId="2" applyNumberFormat="1" applyFont="1" applyFill="1" applyBorder="1" applyAlignment="1">
      <alignment horizontal="center" vertical="center"/>
    </xf>
    <xf numFmtId="9" fontId="46" fillId="35" borderId="31" xfId="2" applyNumberFormat="1" applyFont="1" applyFill="1" applyBorder="1" applyAlignment="1">
      <alignment horizontal="center" vertical="center"/>
    </xf>
    <xf numFmtId="9" fontId="46" fillId="35" borderId="32" xfId="2" applyNumberFormat="1" applyFont="1" applyFill="1" applyBorder="1" applyAlignment="1">
      <alignment horizontal="center" vertical="center"/>
    </xf>
    <xf numFmtId="9" fontId="46" fillId="35" borderId="24" xfId="2" applyNumberFormat="1" applyFont="1" applyFill="1" applyBorder="1" applyAlignment="1">
      <alignment horizontal="center" vertical="center"/>
    </xf>
    <xf numFmtId="9" fontId="46" fillId="35" borderId="25" xfId="2" applyNumberFormat="1" applyFont="1" applyFill="1" applyBorder="1" applyAlignment="1">
      <alignment horizontal="center" vertical="center"/>
    </xf>
    <xf numFmtId="9" fontId="47" fillId="3" borderId="27" xfId="2" applyNumberFormat="1" applyFont="1" applyFill="1" applyBorder="1" applyAlignment="1">
      <alignment horizontal="center" vertical="center"/>
    </xf>
    <xf numFmtId="9" fontId="47" fillId="3" borderId="28" xfId="2" applyNumberFormat="1" applyFont="1" applyFill="1" applyBorder="1" applyAlignment="1">
      <alignment horizontal="center" vertical="center"/>
    </xf>
    <xf numFmtId="9" fontId="47" fillId="3" borderId="17" xfId="2" applyNumberFormat="1" applyFont="1" applyFill="1" applyBorder="1" applyAlignment="1">
      <alignment horizontal="center" vertical="center"/>
    </xf>
    <xf numFmtId="9" fontId="47" fillId="3" borderId="0" xfId="2" applyNumberFormat="1" applyFont="1" applyFill="1" applyBorder="1" applyAlignment="1">
      <alignment horizontal="center" vertical="center"/>
    </xf>
    <xf numFmtId="9" fontId="47" fillId="3" borderId="34" xfId="2" applyNumberFormat="1" applyFont="1" applyFill="1" applyBorder="1" applyAlignment="1">
      <alignment horizontal="center" vertical="center"/>
    </xf>
    <xf numFmtId="9" fontId="48" fillId="34" borderId="35" xfId="2" applyNumberFormat="1" applyFont="1" applyFill="1" applyBorder="1" applyAlignment="1">
      <alignment horizontal="center" vertical="center"/>
    </xf>
    <xf numFmtId="9" fontId="48" fillId="34" borderId="36" xfId="2" applyNumberFormat="1" applyFont="1" applyFill="1" applyBorder="1" applyAlignment="1">
      <alignment horizontal="center" vertical="center"/>
    </xf>
    <xf numFmtId="9" fontId="48" fillId="34" borderId="37" xfId="2" applyNumberFormat="1" applyFont="1" applyFill="1" applyBorder="1" applyAlignment="1">
      <alignment horizontal="center" vertical="center"/>
    </xf>
    <xf numFmtId="3" fontId="45" fillId="0" borderId="0" xfId="0" applyNumberFormat="1" applyFont="1"/>
    <xf numFmtId="165" fontId="43" fillId="35" borderId="21" xfId="2" applyNumberFormat="1" applyFont="1" applyFill="1" applyBorder="1" applyAlignment="1">
      <alignment horizontal="center" vertical="center"/>
    </xf>
    <xf numFmtId="165" fontId="43" fillId="35" borderId="22" xfId="2" applyNumberFormat="1" applyFont="1" applyFill="1" applyBorder="1" applyAlignment="1">
      <alignment horizontal="center" vertical="center"/>
    </xf>
    <xf numFmtId="165" fontId="44" fillId="3" borderId="24" xfId="2" applyNumberFormat="1" applyFont="1" applyFill="1" applyBorder="1" applyAlignment="1">
      <alignment horizontal="center" vertical="center"/>
    </xf>
    <xf numFmtId="165" fontId="44" fillId="3" borderId="25" xfId="2" applyNumberFormat="1" applyFont="1" applyFill="1" applyBorder="1" applyAlignment="1">
      <alignment horizontal="center" vertical="center"/>
    </xf>
    <xf numFmtId="165" fontId="43" fillId="35" borderId="27" xfId="2" applyNumberFormat="1" applyFont="1" applyFill="1" applyBorder="1" applyAlignment="1">
      <alignment horizontal="center" vertical="center"/>
    </xf>
    <xf numFmtId="165" fontId="43" fillId="35" borderId="28" xfId="2" applyNumberFormat="1" applyFont="1" applyFill="1" applyBorder="1" applyAlignment="1">
      <alignment horizontal="center" vertical="center"/>
    </xf>
    <xf numFmtId="165" fontId="43" fillId="35" borderId="24" xfId="2" applyNumberFormat="1" applyFont="1" applyFill="1" applyBorder="1" applyAlignment="1">
      <alignment horizontal="center" vertical="center"/>
    </xf>
    <xf numFmtId="165" fontId="43" fillId="35" borderId="25" xfId="2" applyNumberFormat="1" applyFont="1" applyFill="1" applyBorder="1" applyAlignment="1">
      <alignment horizontal="center" vertical="center"/>
    </xf>
    <xf numFmtId="165" fontId="44" fillId="3" borderId="27" xfId="2" applyNumberFormat="1" applyFont="1" applyFill="1" applyBorder="1" applyAlignment="1">
      <alignment horizontal="center" vertical="center"/>
    </xf>
    <xf numFmtId="165" fontId="44" fillId="3" borderId="28" xfId="2" applyNumberFormat="1" applyFont="1" applyFill="1" applyBorder="1" applyAlignment="1">
      <alignment horizontal="center" vertical="center"/>
    </xf>
    <xf numFmtId="165" fontId="44" fillId="3" borderId="29" xfId="2" applyNumberFormat="1" applyFont="1" applyFill="1" applyBorder="1" applyAlignment="1">
      <alignment horizontal="center" vertical="center"/>
    </xf>
    <xf numFmtId="165" fontId="44" fillId="3" borderId="2" xfId="2" applyNumberFormat="1" applyFont="1" applyFill="1" applyBorder="1" applyAlignment="1">
      <alignment horizontal="center" vertical="center"/>
    </xf>
    <xf numFmtId="165" fontId="43" fillId="35" borderId="31" xfId="2" applyNumberFormat="1" applyFont="1" applyFill="1" applyBorder="1" applyAlignment="1">
      <alignment horizontal="center" vertical="center"/>
    </xf>
    <xf numFmtId="165" fontId="43" fillId="35" borderId="32" xfId="2" applyNumberFormat="1" applyFont="1" applyFill="1" applyBorder="1" applyAlignment="1">
      <alignment horizontal="center" vertical="center"/>
    </xf>
    <xf numFmtId="165" fontId="44" fillId="3" borderId="17" xfId="2" applyNumberFormat="1" applyFont="1" applyFill="1" applyBorder="1" applyAlignment="1">
      <alignment horizontal="center" vertical="center"/>
    </xf>
    <xf numFmtId="165" fontId="44" fillId="3" borderId="0" xfId="2" applyNumberFormat="1" applyFont="1" applyFill="1" applyBorder="1" applyAlignment="1">
      <alignment horizontal="center" vertical="center"/>
    </xf>
    <xf numFmtId="165" fontId="44" fillId="3" borderId="34" xfId="2" applyNumberFormat="1" applyFont="1" applyFill="1" applyBorder="1" applyAlignment="1">
      <alignment horizontal="center" vertical="center"/>
    </xf>
    <xf numFmtId="165" fontId="42" fillId="34" borderId="35" xfId="2" applyNumberFormat="1" applyFont="1" applyFill="1" applyBorder="1" applyAlignment="1">
      <alignment horizontal="center" vertical="center"/>
    </xf>
    <xf numFmtId="165" fontId="42" fillId="34" borderId="36" xfId="2" applyNumberFormat="1" applyFont="1" applyFill="1" applyBorder="1" applyAlignment="1">
      <alignment horizontal="center" vertical="center"/>
    </xf>
    <xf numFmtId="165" fontId="42" fillId="34" borderId="37" xfId="2" applyNumberFormat="1" applyFont="1" applyFill="1" applyBorder="1" applyAlignment="1">
      <alignment horizontal="center" vertical="center"/>
    </xf>
    <xf numFmtId="165" fontId="43" fillId="35" borderId="20" xfId="2" applyNumberFormat="1" applyFont="1" applyFill="1" applyBorder="1" applyAlignment="1">
      <alignment horizontal="center" vertical="center"/>
    </xf>
    <xf numFmtId="165" fontId="44" fillId="3" borderId="23" xfId="2" applyNumberFormat="1" applyFont="1" applyFill="1" applyBorder="1" applyAlignment="1">
      <alignment horizontal="center" vertical="center"/>
    </xf>
    <xf numFmtId="165" fontId="43" fillId="35" borderId="23" xfId="2" applyNumberFormat="1" applyFont="1" applyFill="1" applyBorder="1" applyAlignment="1">
      <alignment horizontal="center" vertical="center"/>
    </xf>
    <xf numFmtId="165" fontId="44" fillId="3" borderId="26" xfId="2" applyNumberFormat="1" applyFont="1" applyFill="1" applyBorder="1" applyAlignment="1">
      <alignment horizontal="center" vertical="center"/>
    </xf>
    <xf numFmtId="165" fontId="44" fillId="3" borderId="41" xfId="2" applyNumberFormat="1" applyFont="1" applyFill="1" applyBorder="1" applyAlignment="1">
      <alignment horizontal="center" vertical="center"/>
    </xf>
    <xf numFmtId="165" fontId="42" fillId="34" borderId="42" xfId="2" applyNumberFormat="1" applyFont="1" applyFill="1" applyBorder="1" applyAlignment="1">
      <alignment horizontal="center" vertical="center"/>
    </xf>
    <xf numFmtId="165" fontId="42" fillId="34" borderId="43" xfId="2" applyNumberFormat="1" applyFont="1" applyFill="1" applyBorder="1" applyAlignment="1">
      <alignment horizontal="center" vertical="center"/>
    </xf>
    <xf numFmtId="165" fontId="42" fillId="34" borderId="44" xfId="2" applyNumberFormat="1" applyFont="1" applyFill="1" applyBorder="1" applyAlignment="1">
      <alignment horizontal="center" vertical="center"/>
    </xf>
    <xf numFmtId="3" fontId="46" fillId="35" borderId="21" xfId="2" applyNumberFormat="1" applyFont="1" applyFill="1" applyBorder="1" applyAlignment="1">
      <alignment horizontal="center" vertical="center"/>
    </xf>
    <xf numFmtId="3" fontId="47" fillId="3" borderId="24" xfId="2" applyNumberFormat="1" applyFont="1" applyFill="1" applyBorder="1" applyAlignment="1">
      <alignment horizontal="center" vertical="center"/>
    </xf>
    <xf numFmtId="3" fontId="47" fillId="3" borderId="29" xfId="2" applyNumberFormat="1" applyFont="1" applyFill="1" applyBorder="1" applyAlignment="1">
      <alignment horizontal="center" vertical="center"/>
    </xf>
    <xf numFmtId="3" fontId="46" fillId="35" borderId="31" xfId="2" applyNumberFormat="1" applyFont="1" applyFill="1" applyBorder="1" applyAlignment="1">
      <alignment horizontal="center" vertical="center"/>
    </xf>
    <xf numFmtId="3" fontId="46" fillId="35" borderId="24" xfId="2" applyNumberFormat="1" applyFont="1" applyFill="1" applyBorder="1" applyAlignment="1">
      <alignment horizontal="center" vertical="center"/>
    </xf>
    <xf numFmtId="3" fontId="46" fillId="35" borderId="27" xfId="2" applyNumberFormat="1" applyFont="1" applyFill="1" applyBorder="1" applyAlignment="1">
      <alignment horizontal="center" vertical="center"/>
    </xf>
    <xf numFmtId="3" fontId="47" fillId="3" borderId="27" xfId="2" applyNumberFormat="1" applyFont="1" applyFill="1" applyBorder="1" applyAlignment="1">
      <alignment horizontal="center" vertical="center"/>
    </xf>
    <xf numFmtId="3" fontId="47" fillId="3" borderId="34" xfId="2" applyNumberFormat="1" applyFont="1" applyFill="1" applyBorder="1" applyAlignment="1">
      <alignment horizontal="center" vertical="center"/>
    </xf>
    <xf numFmtId="3" fontId="48" fillId="34" borderId="35" xfId="2" applyNumberFormat="1" applyFont="1" applyFill="1" applyBorder="1" applyAlignment="1">
      <alignment horizontal="center" vertical="center"/>
    </xf>
    <xf numFmtId="165" fontId="0" fillId="0" borderId="0" xfId="0" applyNumberFormat="1"/>
    <xf numFmtId="49" fontId="49" fillId="35" borderId="20" xfId="2" applyNumberFormat="1" applyFont="1" applyFill="1" applyBorder="1" applyAlignment="1">
      <alignment horizontal="left" vertical="center"/>
    </xf>
    <xf numFmtId="3" fontId="49" fillId="35" borderId="21" xfId="2" applyNumberFormat="1" applyFont="1" applyFill="1" applyBorder="1" applyAlignment="1">
      <alignment horizontal="center" vertical="center"/>
    </xf>
    <xf numFmtId="3" fontId="49" fillId="35" borderId="22" xfId="2" applyNumberFormat="1" applyFont="1" applyFill="1" applyBorder="1" applyAlignment="1">
      <alignment horizontal="center" vertical="center"/>
    </xf>
    <xf numFmtId="0" fontId="50" fillId="3" borderId="23" xfId="2" applyFont="1" applyFill="1" applyBorder="1"/>
    <xf numFmtId="3" fontId="50" fillId="3" borderId="24" xfId="2" applyNumberFormat="1" applyFont="1" applyFill="1" applyBorder="1" applyAlignment="1">
      <alignment horizontal="center" vertical="center"/>
    </xf>
    <xf numFmtId="3" fontId="50" fillId="3" borderId="25" xfId="2" applyNumberFormat="1" applyFont="1" applyFill="1" applyBorder="1" applyAlignment="1">
      <alignment horizontal="center" vertical="center"/>
    </xf>
    <xf numFmtId="49" fontId="49" fillId="35" borderId="26" xfId="2" applyNumberFormat="1" applyFont="1" applyFill="1" applyBorder="1" applyAlignment="1">
      <alignment horizontal="left" vertical="center" wrapText="1"/>
    </xf>
    <xf numFmtId="3" fontId="49" fillId="35" borderId="27" xfId="2" applyNumberFormat="1" applyFont="1" applyFill="1" applyBorder="1" applyAlignment="1">
      <alignment horizontal="center" vertical="center"/>
    </xf>
    <xf numFmtId="3" fontId="49" fillId="35" borderId="28" xfId="2" applyNumberFormat="1" applyFont="1" applyFill="1" applyBorder="1" applyAlignment="1">
      <alignment horizontal="center" vertical="center"/>
    </xf>
    <xf numFmtId="49" fontId="49" fillId="35" borderId="23" xfId="2" applyNumberFormat="1" applyFont="1" applyFill="1" applyBorder="1" applyAlignment="1">
      <alignment horizontal="left" vertical="center"/>
    </xf>
    <xf numFmtId="3" fontId="49" fillId="35" borderId="24" xfId="2" applyNumberFormat="1" applyFont="1" applyFill="1" applyBorder="1" applyAlignment="1">
      <alignment horizontal="center" vertical="center"/>
    </xf>
    <xf numFmtId="3" fontId="49" fillId="35" borderId="25" xfId="2" applyNumberFormat="1" applyFont="1" applyFill="1" applyBorder="1" applyAlignment="1">
      <alignment horizontal="center" vertical="center"/>
    </xf>
    <xf numFmtId="49" fontId="49" fillId="35" borderId="26" xfId="2" applyNumberFormat="1" applyFont="1" applyFill="1" applyBorder="1" applyAlignment="1">
      <alignment horizontal="left" vertical="center"/>
    </xf>
    <xf numFmtId="0" fontId="50" fillId="3" borderId="26" xfId="2" applyFont="1" applyFill="1" applyBorder="1"/>
    <xf numFmtId="3" fontId="50" fillId="3" borderId="27" xfId="2" applyNumberFormat="1" applyFont="1" applyFill="1" applyBorder="1" applyAlignment="1">
      <alignment horizontal="center" vertical="center"/>
    </xf>
    <xf numFmtId="3" fontId="50" fillId="3" borderId="28" xfId="2" applyNumberFormat="1" applyFont="1" applyFill="1" applyBorder="1" applyAlignment="1">
      <alignment horizontal="center" vertical="center"/>
    </xf>
    <xf numFmtId="49" fontId="49" fillId="35" borderId="23" xfId="2" applyNumberFormat="1" applyFont="1" applyFill="1" applyBorder="1" applyAlignment="1">
      <alignment horizontal="left" vertical="center" wrapText="1"/>
    </xf>
    <xf numFmtId="3" fontId="50" fillId="3" borderId="29" xfId="2" applyNumberFormat="1" applyFont="1" applyFill="1" applyBorder="1" applyAlignment="1">
      <alignment horizontal="center" vertical="center"/>
    </xf>
    <xf numFmtId="3" fontId="50" fillId="3" borderId="2" xfId="2" applyNumberFormat="1" applyFont="1" applyFill="1" applyBorder="1" applyAlignment="1">
      <alignment horizontal="center" vertical="center"/>
    </xf>
    <xf numFmtId="49" fontId="49" fillId="35" borderId="30" xfId="2" applyNumberFormat="1" applyFont="1" applyFill="1" applyBorder="1" applyAlignment="1">
      <alignment horizontal="left" vertical="center"/>
    </xf>
    <xf numFmtId="3" fontId="49" fillId="35" borderId="31" xfId="2" applyNumberFormat="1" applyFont="1" applyFill="1" applyBorder="1" applyAlignment="1">
      <alignment horizontal="center" vertical="center"/>
    </xf>
    <xf numFmtId="3" fontId="49" fillId="35" borderId="32" xfId="2" applyNumberFormat="1" applyFont="1" applyFill="1" applyBorder="1" applyAlignment="1">
      <alignment horizontal="center" vertical="center"/>
    </xf>
    <xf numFmtId="0" fontId="50" fillId="3" borderId="33" xfId="2" applyFont="1" applyFill="1" applyBorder="1"/>
    <xf numFmtId="3" fontId="50" fillId="3" borderId="17" xfId="2" applyNumberFormat="1" applyFont="1" applyFill="1" applyBorder="1" applyAlignment="1">
      <alignment horizontal="center" vertical="center"/>
    </xf>
    <xf numFmtId="3" fontId="50" fillId="3" borderId="0" xfId="2" applyNumberFormat="1" applyFont="1" applyFill="1" applyBorder="1" applyAlignment="1">
      <alignment horizontal="center" vertical="center"/>
    </xf>
    <xf numFmtId="3" fontId="50" fillId="3" borderId="34" xfId="2" applyNumberFormat="1" applyFont="1" applyFill="1" applyBorder="1" applyAlignment="1">
      <alignment horizontal="center" vertical="center"/>
    </xf>
    <xf numFmtId="0" fontId="7" fillId="34" borderId="35" xfId="2" applyFont="1" applyFill="1" applyBorder="1" applyAlignment="1">
      <alignment horizontal="left" vertical="center"/>
    </xf>
    <xf numFmtId="3" fontId="7" fillId="34" borderId="35" xfId="2" applyNumberFormat="1" applyFont="1" applyFill="1" applyBorder="1" applyAlignment="1">
      <alignment horizontal="center" vertical="center"/>
    </xf>
    <xf numFmtId="3" fontId="7" fillId="34" borderId="36" xfId="2" applyNumberFormat="1" applyFont="1" applyFill="1" applyBorder="1" applyAlignment="1">
      <alignment horizontal="center" vertical="center"/>
    </xf>
    <xf numFmtId="3" fontId="7" fillId="34" borderId="37" xfId="2" applyNumberFormat="1" applyFont="1" applyFill="1" applyBorder="1" applyAlignment="1">
      <alignment horizontal="center" vertical="center"/>
    </xf>
    <xf numFmtId="165" fontId="49" fillId="35" borderId="21" xfId="2" applyNumberFormat="1" applyFont="1" applyFill="1" applyBorder="1" applyAlignment="1">
      <alignment horizontal="center" vertical="center"/>
    </xf>
    <xf numFmtId="165" fontId="49" fillId="35" borderId="22" xfId="2" applyNumberFormat="1" applyFont="1" applyFill="1" applyBorder="1" applyAlignment="1">
      <alignment horizontal="center" vertical="center"/>
    </xf>
    <xf numFmtId="165" fontId="50" fillId="3" borderId="24" xfId="2" applyNumberFormat="1" applyFont="1" applyFill="1" applyBorder="1" applyAlignment="1">
      <alignment horizontal="center" vertical="center"/>
    </xf>
    <xf numFmtId="165" fontId="50" fillId="3" borderId="25" xfId="2" applyNumberFormat="1" applyFont="1" applyFill="1" applyBorder="1" applyAlignment="1">
      <alignment horizontal="center" vertical="center"/>
    </xf>
    <xf numFmtId="165" fontId="49" fillId="35" borderId="27" xfId="2" applyNumberFormat="1" applyFont="1" applyFill="1" applyBorder="1" applyAlignment="1">
      <alignment horizontal="center" vertical="center"/>
    </xf>
    <xf numFmtId="165" fontId="49" fillId="35" borderId="28" xfId="2" applyNumberFormat="1" applyFont="1" applyFill="1" applyBorder="1" applyAlignment="1">
      <alignment horizontal="center" vertical="center"/>
    </xf>
    <xf numFmtId="165" fontId="49" fillId="35" borderId="24" xfId="2" applyNumberFormat="1" applyFont="1" applyFill="1" applyBorder="1" applyAlignment="1">
      <alignment horizontal="center" vertical="center"/>
    </xf>
    <xf numFmtId="165" fontId="49" fillId="35" borderId="25" xfId="2" applyNumberFormat="1" applyFont="1" applyFill="1" applyBorder="1" applyAlignment="1">
      <alignment horizontal="center" vertical="center"/>
    </xf>
    <xf numFmtId="165" fontId="50" fillId="3" borderId="27" xfId="2" applyNumberFormat="1" applyFont="1" applyFill="1" applyBorder="1" applyAlignment="1">
      <alignment horizontal="center" vertical="center"/>
    </xf>
    <xf numFmtId="165" fontId="50" fillId="3" borderId="28" xfId="2" applyNumberFormat="1" applyFont="1" applyFill="1" applyBorder="1" applyAlignment="1">
      <alignment horizontal="center" vertical="center"/>
    </xf>
    <xf numFmtId="0" fontId="50" fillId="3" borderId="40" xfId="2" applyFont="1" applyFill="1" applyBorder="1"/>
    <xf numFmtId="165" fontId="50" fillId="3" borderId="29" xfId="2" applyNumberFormat="1" applyFont="1" applyFill="1" applyBorder="1" applyAlignment="1">
      <alignment horizontal="center" vertical="center"/>
    </xf>
    <xf numFmtId="165" fontId="50" fillId="3" borderId="2" xfId="2" applyNumberFormat="1" applyFont="1" applyFill="1" applyBorder="1" applyAlignment="1">
      <alignment horizontal="center" vertical="center"/>
    </xf>
    <xf numFmtId="165" fontId="49" fillId="35" borderId="31" xfId="2" applyNumberFormat="1" applyFont="1" applyFill="1" applyBorder="1" applyAlignment="1">
      <alignment horizontal="center" vertical="center"/>
    </xf>
    <xf numFmtId="165" fontId="49" fillId="35" borderId="32" xfId="2" applyNumberFormat="1" applyFont="1" applyFill="1" applyBorder="1" applyAlignment="1">
      <alignment horizontal="center" vertical="center"/>
    </xf>
    <xf numFmtId="165" fontId="50" fillId="3" borderId="17" xfId="2" applyNumberFormat="1" applyFont="1" applyFill="1" applyBorder="1" applyAlignment="1">
      <alignment horizontal="center" vertical="center"/>
    </xf>
    <xf numFmtId="165" fontId="50" fillId="3" borderId="0" xfId="2" applyNumberFormat="1" applyFont="1" applyFill="1" applyBorder="1" applyAlignment="1">
      <alignment horizontal="center" vertical="center"/>
    </xf>
    <xf numFmtId="165" fontId="50" fillId="3" borderId="34" xfId="2" applyNumberFormat="1" applyFont="1" applyFill="1" applyBorder="1" applyAlignment="1">
      <alignment horizontal="center" vertical="center"/>
    </xf>
    <xf numFmtId="165" fontId="7" fillId="34" borderId="35" xfId="2" applyNumberFormat="1" applyFont="1" applyFill="1" applyBorder="1" applyAlignment="1">
      <alignment horizontal="center" vertical="center"/>
    </xf>
    <xf numFmtId="165" fontId="7" fillId="34" borderId="36" xfId="2" applyNumberFormat="1" applyFont="1" applyFill="1" applyBorder="1" applyAlignment="1">
      <alignment horizontal="center" vertical="center"/>
    </xf>
    <xf numFmtId="165" fontId="7" fillId="34" borderId="37" xfId="2" applyNumberFormat="1" applyFont="1" applyFill="1" applyBorder="1" applyAlignment="1">
      <alignment horizontal="center" vertical="center"/>
    </xf>
    <xf numFmtId="49" fontId="46" fillId="35" borderId="20" xfId="2" applyNumberFormat="1" applyFont="1" applyFill="1" applyBorder="1" applyAlignment="1">
      <alignment horizontal="left" vertical="center"/>
    </xf>
    <xf numFmtId="3" fontId="46" fillId="35" borderId="22" xfId="2" applyNumberFormat="1" applyFont="1" applyFill="1" applyBorder="1" applyAlignment="1">
      <alignment horizontal="center" vertical="center"/>
    </xf>
    <xf numFmtId="0" fontId="47" fillId="3" borderId="23" xfId="2" applyFont="1" applyFill="1" applyBorder="1"/>
    <xf numFmtId="3" fontId="47" fillId="3" borderId="25" xfId="2" applyNumberFormat="1" applyFont="1" applyFill="1" applyBorder="1" applyAlignment="1">
      <alignment horizontal="center" vertical="center"/>
    </xf>
    <xf numFmtId="49" fontId="46" fillId="35" borderId="26" xfId="2" applyNumberFormat="1" applyFont="1" applyFill="1" applyBorder="1" applyAlignment="1">
      <alignment horizontal="left" vertical="center" wrapText="1"/>
    </xf>
    <xf numFmtId="3" fontId="46" fillId="35" borderId="28" xfId="2" applyNumberFormat="1" applyFont="1" applyFill="1" applyBorder="1" applyAlignment="1">
      <alignment horizontal="center" vertical="center"/>
    </xf>
    <xf numFmtId="49" fontId="46" fillId="35" borderId="23" xfId="2" applyNumberFormat="1" applyFont="1" applyFill="1" applyBorder="1" applyAlignment="1">
      <alignment horizontal="left" vertical="center"/>
    </xf>
    <xf numFmtId="3" fontId="46" fillId="35" borderId="25" xfId="2" applyNumberFormat="1" applyFont="1" applyFill="1" applyBorder="1" applyAlignment="1">
      <alignment horizontal="center" vertical="center"/>
    </xf>
    <xf numFmtId="49" fontId="46" fillId="35" borderId="26" xfId="2" applyNumberFormat="1" applyFont="1" applyFill="1" applyBorder="1" applyAlignment="1">
      <alignment horizontal="left" vertical="center"/>
    </xf>
    <xf numFmtId="0" fontId="47" fillId="3" borderId="26" xfId="2" applyFont="1" applyFill="1" applyBorder="1"/>
    <xf numFmtId="3" fontId="47" fillId="3" borderId="28" xfId="2" applyNumberFormat="1" applyFont="1" applyFill="1" applyBorder="1" applyAlignment="1">
      <alignment horizontal="center" vertical="center"/>
    </xf>
    <xf numFmtId="49" fontId="46" fillId="35" borderId="23" xfId="2" applyNumberFormat="1" applyFont="1" applyFill="1" applyBorder="1" applyAlignment="1">
      <alignment horizontal="left" vertical="center" wrapText="1"/>
    </xf>
    <xf numFmtId="0" fontId="47" fillId="3" borderId="2" xfId="2" applyFont="1" applyFill="1" applyBorder="1"/>
    <xf numFmtId="3" fontId="47" fillId="3" borderId="2" xfId="2" applyNumberFormat="1" applyFont="1" applyFill="1" applyBorder="1" applyAlignment="1">
      <alignment horizontal="center" vertical="center"/>
    </xf>
    <xf numFmtId="49" fontId="46" fillId="35" borderId="30" xfId="2" applyNumberFormat="1" applyFont="1" applyFill="1" applyBorder="1" applyAlignment="1">
      <alignment horizontal="left" vertical="center"/>
    </xf>
    <xf numFmtId="3" fontId="46" fillId="35" borderId="32" xfId="2" applyNumberFormat="1" applyFont="1" applyFill="1" applyBorder="1" applyAlignment="1">
      <alignment horizontal="center" vertical="center"/>
    </xf>
    <xf numFmtId="0" fontId="47" fillId="3" borderId="33" xfId="2" applyFont="1" applyFill="1" applyBorder="1"/>
    <xf numFmtId="3" fontId="47" fillId="3" borderId="17" xfId="2" applyNumberFormat="1" applyFont="1" applyFill="1" applyBorder="1" applyAlignment="1">
      <alignment horizontal="center" vertical="center"/>
    </xf>
    <xf numFmtId="3" fontId="47" fillId="3" borderId="0" xfId="2" applyNumberFormat="1" applyFont="1" applyFill="1" applyBorder="1" applyAlignment="1">
      <alignment horizontal="center" vertical="center"/>
    </xf>
    <xf numFmtId="0" fontId="48" fillId="34" borderId="35" xfId="2" applyFont="1" applyFill="1" applyBorder="1" applyAlignment="1">
      <alignment horizontal="left" vertical="center"/>
    </xf>
    <xf numFmtId="3" fontId="48" fillId="34" borderId="36" xfId="2" applyNumberFormat="1" applyFont="1" applyFill="1" applyBorder="1" applyAlignment="1">
      <alignment horizontal="center" vertical="center"/>
    </xf>
    <xf numFmtId="3" fontId="48" fillId="34" borderId="37" xfId="2" applyNumberFormat="1" applyFont="1" applyFill="1" applyBorder="1" applyAlignment="1">
      <alignment horizontal="center" vertical="center"/>
    </xf>
    <xf numFmtId="9" fontId="46" fillId="35" borderId="21" xfId="2" applyNumberFormat="1" applyFont="1" applyFill="1" applyBorder="1" applyAlignment="1">
      <alignment horizontal="center" vertical="center"/>
    </xf>
    <xf numFmtId="9" fontId="46" fillId="35" borderId="22" xfId="2" applyNumberFormat="1" applyFont="1" applyFill="1" applyBorder="1" applyAlignment="1">
      <alignment horizontal="center" vertical="center"/>
    </xf>
    <xf numFmtId="49" fontId="46" fillId="35" borderId="30" xfId="2" applyNumberFormat="1" applyFont="1" applyFill="1" applyBorder="1" applyAlignment="1">
      <alignment horizontal="left" vertical="center" wrapText="1"/>
    </xf>
    <xf numFmtId="165" fontId="46" fillId="35" borderId="20" xfId="2" applyNumberFormat="1" applyFont="1" applyFill="1" applyBorder="1" applyAlignment="1">
      <alignment horizontal="center" vertical="center"/>
    </xf>
    <xf numFmtId="165" fontId="46" fillId="35" borderId="21" xfId="2" applyNumberFormat="1" applyFont="1" applyFill="1" applyBorder="1" applyAlignment="1">
      <alignment horizontal="center" vertical="center"/>
    </xf>
    <xf numFmtId="165" fontId="46" fillId="35" borderId="22" xfId="2" applyNumberFormat="1" applyFont="1" applyFill="1" applyBorder="1" applyAlignment="1">
      <alignment horizontal="center" vertical="center"/>
    </xf>
    <xf numFmtId="165" fontId="47" fillId="3" borderId="23" xfId="2" applyNumberFormat="1" applyFont="1" applyFill="1" applyBorder="1" applyAlignment="1">
      <alignment horizontal="center" vertical="center"/>
    </xf>
    <xf numFmtId="165" fontId="47" fillId="3" borderId="24" xfId="2" applyNumberFormat="1" applyFont="1" applyFill="1" applyBorder="1" applyAlignment="1">
      <alignment horizontal="center" vertical="center"/>
    </xf>
    <xf numFmtId="165" fontId="47" fillId="3" borderId="25" xfId="2" applyNumberFormat="1" applyFont="1" applyFill="1" applyBorder="1" applyAlignment="1">
      <alignment horizontal="center" vertical="center"/>
    </xf>
    <xf numFmtId="165" fontId="46" fillId="35" borderId="23" xfId="2" applyNumberFormat="1" applyFont="1" applyFill="1" applyBorder="1" applyAlignment="1">
      <alignment horizontal="center" vertical="center"/>
    </xf>
    <xf numFmtId="165" fontId="46" fillId="35" borderId="24" xfId="2" applyNumberFormat="1" applyFont="1" applyFill="1" applyBorder="1" applyAlignment="1">
      <alignment horizontal="center" vertical="center"/>
    </xf>
    <xf numFmtId="165" fontId="46" fillId="35" borderId="25" xfId="2" applyNumberFormat="1" applyFont="1" applyFill="1" applyBorder="1" applyAlignment="1">
      <alignment horizontal="center" vertical="center"/>
    </xf>
    <xf numFmtId="165" fontId="47" fillId="3" borderId="26" xfId="2" applyNumberFormat="1" applyFont="1" applyFill="1" applyBorder="1" applyAlignment="1">
      <alignment horizontal="center" vertical="center"/>
    </xf>
    <xf numFmtId="165" fontId="47" fillId="3" borderId="27" xfId="2" applyNumberFormat="1" applyFont="1" applyFill="1" applyBorder="1" applyAlignment="1">
      <alignment horizontal="center" vertical="center"/>
    </xf>
    <xf numFmtId="165" fontId="47" fillId="3" borderId="28" xfId="2" applyNumberFormat="1" applyFont="1" applyFill="1" applyBorder="1" applyAlignment="1">
      <alignment horizontal="center" vertical="center"/>
    </xf>
    <xf numFmtId="165" fontId="47" fillId="3" borderId="41" xfId="2" applyNumberFormat="1" applyFont="1" applyFill="1" applyBorder="1" applyAlignment="1">
      <alignment horizontal="center" vertical="center"/>
    </xf>
    <xf numFmtId="165" fontId="47" fillId="3" borderId="29" xfId="2" applyNumberFormat="1" applyFont="1" applyFill="1" applyBorder="1" applyAlignment="1">
      <alignment horizontal="center" vertical="center"/>
    </xf>
    <xf numFmtId="165" fontId="47" fillId="3" borderId="2" xfId="2" applyNumberFormat="1" applyFont="1" applyFill="1" applyBorder="1" applyAlignment="1">
      <alignment horizontal="center" vertical="center"/>
    </xf>
    <xf numFmtId="0" fontId="48" fillId="34" borderId="35" xfId="0" applyFont="1" applyFill="1" applyBorder="1" applyAlignment="1">
      <alignment horizontal="center" vertical="center"/>
    </xf>
    <xf numFmtId="165" fontId="48" fillId="34" borderId="42" xfId="2" applyNumberFormat="1" applyFont="1" applyFill="1" applyBorder="1" applyAlignment="1">
      <alignment horizontal="center" vertical="center"/>
    </xf>
    <xf numFmtId="165" fontId="48" fillId="34" borderId="43" xfId="2" applyNumberFormat="1" applyFont="1" applyFill="1" applyBorder="1" applyAlignment="1">
      <alignment horizontal="center" vertical="center"/>
    </xf>
    <xf numFmtId="165" fontId="48" fillId="34" borderId="44" xfId="2" applyNumberFormat="1" applyFont="1" applyFill="1" applyBorder="1" applyAlignment="1">
      <alignment horizontal="center" vertical="center"/>
    </xf>
    <xf numFmtId="3" fontId="48" fillId="34" borderId="45" xfId="2" applyNumberFormat="1" applyFont="1" applyFill="1" applyBorder="1" applyAlignment="1">
      <alignment horizontal="center" vertical="center"/>
    </xf>
    <xf numFmtId="0" fontId="45" fillId="0" borderId="19" xfId="0" applyFont="1" applyBorder="1"/>
    <xf numFmtId="0" fontId="45" fillId="0" borderId="0" xfId="0" applyFont="1" applyBorder="1"/>
    <xf numFmtId="0" fontId="0" fillId="0" borderId="0" xfId="0" applyBorder="1"/>
    <xf numFmtId="0" fontId="5" fillId="34" borderId="11" xfId="0" applyFont="1" applyFill="1" applyBorder="1" applyAlignment="1">
      <alignment horizontal="center" vertical="center"/>
    </xf>
    <xf numFmtId="0" fontId="34" fillId="34" borderId="11" xfId="0" applyFont="1" applyFill="1" applyBorder="1" applyAlignment="1">
      <alignment horizontal="center" vertical="center"/>
    </xf>
    <xf numFmtId="0" fontId="35" fillId="34" borderId="11" xfId="0" applyFont="1" applyFill="1" applyBorder="1"/>
    <xf numFmtId="0" fontId="0" fillId="34" borderId="11" xfId="0" applyFill="1" applyBorder="1"/>
    <xf numFmtId="0" fontId="10" fillId="34" borderId="0" xfId="3" applyFont="1" applyFill="1" applyBorder="1" applyAlignment="1" applyProtection="1">
      <alignment horizontal="center" vertical="center" wrapText="1"/>
    </xf>
    <xf numFmtId="0" fontId="0" fillId="3" borderId="0" xfId="0" applyFill="1" applyBorder="1"/>
    <xf numFmtId="0" fontId="36" fillId="34" borderId="0" xfId="0" applyFont="1" applyFill="1" applyBorder="1" applyAlignment="1">
      <alignment horizontal="center" vertical="center"/>
    </xf>
    <xf numFmtId="0" fontId="36" fillId="34" borderId="0" xfId="0" applyFont="1" applyFill="1" applyBorder="1"/>
    <xf numFmtId="0" fontId="34" fillId="34" borderId="0" xfId="0" applyFont="1" applyFill="1" applyBorder="1" applyAlignment="1">
      <alignment horizontal="center" vertical="center"/>
    </xf>
    <xf numFmtId="0" fontId="35" fillId="34" borderId="0" xfId="0" applyFont="1" applyFill="1" applyBorder="1"/>
    <xf numFmtId="0" fontId="0" fillId="34" borderId="0" xfId="0" applyFill="1" applyBorder="1"/>
    <xf numFmtId="0" fontId="37" fillId="34" borderId="49" xfId="0" applyFont="1" applyFill="1" applyBorder="1" applyAlignment="1">
      <alignment horizontal="center" vertical="center"/>
    </xf>
    <xf numFmtId="0" fontId="36" fillId="34" borderId="50" xfId="0" applyFont="1" applyFill="1" applyBorder="1"/>
    <xf numFmtId="0" fontId="5" fillId="34" borderId="49" xfId="0" applyFont="1" applyFill="1" applyBorder="1" applyAlignment="1">
      <alignment horizontal="center" vertical="center"/>
    </xf>
    <xf numFmtId="0" fontId="5" fillId="34" borderId="50" xfId="0" applyFont="1" applyFill="1" applyBorder="1" applyAlignment="1">
      <alignment horizontal="center" vertical="center"/>
    </xf>
    <xf numFmtId="0" fontId="0" fillId="34" borderId="49" xfId="0" applyFill="1" applyBorder="1"/>
    <xf numFmtId="0" fontId="0" fillId="34" borderId="50" xfId="0" applyFill="1" applyBorder="1"/>
    <xf numFmtId="0" fontId="0" fillId="34" borderId="51" xfId="0" applyFill="1" applyBorder="1"/>
    <xf numFmtId="0" fontId="0" fillId="34" borderId="52" xfId="0" applyFill="1" applyBorder="1"/>
    <xf numFmtId="0" fontId="0" fillId="34" borderId="53" xfId="0" applyFill="1" applyBorder="1"/>
    <xf numFmtId="0" fontId="33" fillId="34" borderId="54" xfId="3" applyFont="1" applyFill="1" applyBorder="1" applyAlignment="1" applyProtection="1">
      <alignment horizontal="center" vertical="center" wrapText="1"/>
    </xf>
    <xf numFmtId="0" fontId="51" fillId="38" borderId="54" xfId="0" applyFont="1" applyFill="1" applyBorder="1" applyAlignment="1">
      <alignment horizontal="center" vertical="center"/>
    </xf>
    <xf numFmtId="0" fontId="51" fillId="38" borderId="54" xfId="0" applyFont="1" applyFill="1" applyBorder="1" applyAlignment="1">
      <alignment horizontal="center" vertical="center" wrapText="1"/>
    </xf>
    <xf numFmtId="0" fontId="8" fillId="34" borderId="49" xfId="0" applyFont="1" applyFill="1" applyBorder="1" applyAlignment="1">
      <alignment horizontal="center" vertical="center"/>
    </xf>
    <xf numFmtId="0" fontId="8" fillId="34" borderId="0" xfId="0" applyFont="1" applyFill="1" applyBorder="1" applyAlignment="1">
      <alignment horizontal="center" vertical="center"/>
    </xf>
    <xf numFmtId="0" fontId="9" fillId="34" borderId="0" xfId="3" applyFont="1" applyFill="1" applyBorder="1" applyAlignment="1" applyProtection="1">
      <alignment horizontal="center" vertical="center"/>
    </xf>
    <xf numFmtId="0" fontId="8" fillId="34" borderId="50" xfId="0" applyFont="1" applyFill="1" applyBorder="1" applyAlignment="1">
      <alignment horizontal="center" vertical="center"/>
    </xf>
    <xf numFmtId="0" fontId="0" fillId="34" borderId="58" xfId="0" applyFill="1" applyBorder="1"/>
    <xf numFmtId="0" fontId="0" fillId="34" borderId="59" xfId="0" applyFill="1" applyBorder="1"/>
    <xf numFmtId="0" fontId="0" fillId="34" borderId="60" xfId="0" applyFill="1" applyBorder="1"/>
    <xf numFmtId="0" fontId="0" fillId="34" borderId="61" xfId="0" applyFill="1" applyBorder="1"/>
    <xf numFmtId="0" fontId="0" fillId="34" borderId="62" xfId="0" applyFill="1" applyBorder="1"/>
    <xf numFmtId="0" fontId="27" fillId="34" borderId="61" xfId="0" applyFont="1" applyFill="1" applyBorder="1" applyAlignment="1">
      <alignment horizontal="center"/>
    </xf>
    <xf numFmtId="0" fontId="27" fillId="34" borderId="0" xfId="0" applyFont="1" applyFill="1" applyBorder="1" applyAlignment="1">
      <alignment horizontal="center"/>
    </xf>
    <xf numFmtId="0" fontId="27" fillId="34" borderId="62" xfId="0" applyFont="1" applyFill="1" applyBorder="1" applyAlignment="1">
      <alignment horizontal="center"/>
    </xf>
    <xf numFmtId="0" fontId="28" fillId="34" borderId="61" xfId="0" applyFont="1" applyFill="1" applyBorder="1"/>
    <xf numFmtId="0" fontId="28" fillId="34" borderId="0" xfId="0" applyFont="1" applyFill="1" applyBorder="1"/>
    <xf numFmtId="0" fontId="28" fillId="34" borderId="62" xfId="0" applyFont="1" applyFill="1" applyBorder="1"/>
    <xf numFmtId="0" fontId="24" fillId="34" borderId="61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/>
    </xf>
    <xf numFmtId="0" fontId="24" fillId="34" borderId="62" xfId="0" applyFont="1" applyFill="1" applyBorder="1" applyAlignment="1">
      <alignment horizontal="center"/>
    </xf>
    <xf numFmtId="0" fontId="24" fillId="34" borderId="61" xfId="0" applyFont="1" applyFill="1" applyBorder="1"/>
    <xf numFmtId="0" fontId="25" fillId="34" borderId="0" xfId="0" applyFont="1" applyFill="1" applyBorder="1"/>
    <xf numFmtId="0" fontId="25" fillId="34" borderId="62" xfId="0" applyFont="1" applyFill="1" applyBorder="1"/>
    <xf numFmtId="0" fontId="25" fillId="34" borderId="61" xfId="0" applyFont="1" applyFill="1" applyBorder="1"/>
    <xf numFmtId="0" fontId="30" fillId="34" borderId="61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/>
    </xf>
    <xf numFmtId="0" fontId="31" fillId="34" borderId="0" xfId="0" applyFont="1" applyFill="1" applyBorder="1"/>
    <xf numFmtId="0" fontId="32" fillId="34" borderId="0" xfId="0" applyFont="1" applyFill="1" applyBorder="1" applyAlignment="1">
      <alignment horizontal="center"/>
    </xf>
    <xf numFmtId="0" fontId="30" fillId="34" borderId="62" xfId="0" applyFont="1" applyFill="1" applyBorder="1" applyAlignment="1">
      <alignment horizontal="center"/>
    </xf>
    <xf numFmtId="0" fontId="26" fillId="34" borderId="61" xfId="0" applyFont="1" applyFill="1" applyBorder="1"/>
    <xf numFmtId="0" fontId="26" fillId="34" borderId="0" xfId="0" applyFont="1" applyFill="1" applyBorder="1"/>
    <xf numFmtId="0" fontId="26" fillId="34" borderId="62" xfId="0" applyFont="1" applyFill="1" applyBorder="1"/>
    <xf numFmtId="0" fontId="0" fillId="34" borderId="63" xfId="0" applyFill="1" applyBorder="1"/>
    <xf numFmtId="0" fontId="0" fillId="34" borderId="64" xfId="0" applyFill="1" applyBorder="1"/>
    <xf numFmtId="0" fontId="0" fillId="34" borderId="65" xfId="0" applyFill="1" applyBorder="1"/>
    <xf numFmtId="0" fontId="52" fillId="34" borderId="0" xfId="0" applyFont="1" applyFill="1" applyBorder="1" applyAlignment="1">
      <alignment horizontal="left"/>
    </xf>
    <xf numFmtId="0" fontId="39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0" fontId="60" fillId="3" borderId="0" xfId="0" applyFont="1" applyFill="1"/>
    <xf numFmtId="3" fontId="0" fillId="0" borderId="0" xfId="0" applyNumberFormat="1"/>
    <xf numFmtId="10" fontId="0" fillId="0" borderId="0" xfId="45" applyNumberFormat="1" applyFont="1"/>
    <xf numFmtId="166" fontId="42" fillId="34" borderId="35" xfId="2" applyNumberFormat="1" applyFont="1" applyFill="1" applyBorder="1" applyAlignment="1">
      <alignment horizontal="center" vertical="center"/>
    </xf>
    <xf numFmtId="165" fontId="62" fillId="0" borderId="0" xfId="45" applyNumberFormat="1" applyFont="1" applyAlignment="1">
      <alignment horizontal="center"/>
    </xf>
    <xf numFmtId="0" fontId="52" fillId="34" borderId="61" xfId="0" applyFont="1" applyFill="1" applyBorder="1" applyAlignment="1">
      <alignment horizontal="center"/>
    </xf>
    <xf numFmtId="0" fontId="52" fillId="34" borderId="0" xfId="0" applyFont="1" applyFill="1" applyBorder="1" applyAlignment="1">
      <alignment horizontal="center"/>
    </xf>
    <xf numFmtId="0" fontId="52" fillId="34" borderId="62" xfId="0" applyFont="1" applyFill="1" applyBorder="1" applyAlignment="1">
      <alignment horizontal="center"/>
    </xf>
    <xf numFmtId="0" fontId="29" fillId="34" borderId="61" xfId="0" applyFont="1" applyFill="1" applyBorder="1" applyAlignment="1">
      <alignment horizontal="center"/>
    </xf>
    <xf numFmtId="0" fontId="29" fillId="34" borderId="0" xfId="0" applyFont="1" applyFill="1" applyBorder="1" applyAlignment="1">
      <alignment horizontal="center"/>
    </xf>
    <xf numFmtId="0" fontId="29" fillId="34" borderId="62" xfId="0" applyFont="1" applyFill="1" applyBorder="1" applyAlignment="1">
      <alignment horizontal="center"/>
    </xf>
    <xf numFmtId="0" fontId="24" fillId="34" borderId="61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/>
    </xf>
    <xf numFmtId="0" fontId="24" fillId="34" borderId="62" xfId="0" applyFont="1" applyFill="1" applyBorder="1" applyAlignment="1">
      <alignment horizontal="center"/>
    </xf>
    <xf numFmtId="0" fontId="54" fillId="34" borderId="61" xfId="0" applyFont="1" applyFill="1" applyBorder="1" applyAlignment="1">
      <alignment horizontal="center"/>
    </xf>
    <xf numFmtId="0" fontId="54" fillId="34" borderId="0" xfId="0" applyFont="1" applyFill="1" applyBorder="1" applyAlignment="1">
      <alignment horizontal="center"/>
    </xf>
    <xf numFmtId="0" fontId="54" fillId="34" borderId="62" xfId="0" applyFont="1" applyFill="1" applyBorder="1" applyAlignment="1">
      <alignment horizontal="center"/>
    </xf>
    <xf numFmtId="0" fontId="53" fillId="34" borderId="61" xfId="0" applyFont="1" applyFill="1" applyBorder="1" applyAlignment="1">
      <alignment horizontal="center"/>
    </xf>
    <xf numFmtId="0" fontId="53" fillId="34" borderId="0" xfId="0" applyFont="1" applyFill="1" applyBorder="1" applyAlignment="1">
      <alignment horizontal="center"/>
    </xf>
    <xf numFmtId="0" fontId="53" fillId="34" borderId="62" xfId="0" applyFont="1" applyFill="1" applyBorder="1" applyAlignment="1">
      <alignment horizontal="center"/>
    </xf>
    <xf numFmtId="0" fontId="55" fillId="35" borderId="46" xfId="0" applyFont="1" applyFill="1" applyBorder="1" applyAlignment="1">
      <alignment horizontal="center" vertical="center"/>
    </xf>
    <xf numFmtId="0" fontId="55" fillId="35" borderId="47" xfId="0" applyFont="1" applyFill="1" applyBorder="1" applyAlignment="1">
      <alignment horizontal="center" vertical="center"/>
    </xf>
    <xf numFmtId="0" fontId="55" fillId="35" borderId="48" xfId="0" applyFont="1" applyFill="1" applyBorder="1" applyAlignment="1">
      <alignment horizontal="center" vertical="center"/>
    </xf>
    <xf numFmtId="0" fontId="55" fillId="35" borderId="49" xfId="0" applyFont="1" applyFill="1" applyBorder="1" applyAlignment="1">
      <alignment horizontal="center" vertical="center"/>
    </xf>
    <xf numFmtId="0" fontId="55" fillId="35" borderId="0" xfId="0" applyFont="1" applyFill="1" applyBorder="1" applyAlignment="1">
      <alignment horizontal="center" vertical="center"/>
    </xf>
    <xf numFmtId="0" fontId="55" fillId="35" borderId="50" xfId="0" applyFont="1" applyFill="1" applyBorder="1" applyAlignment="1">
      <alignment horizontal="center" vertical="center"/>
    </xf>
    <xf numFmtId="0" fontId="55" fillId="35" borderId="55" xfId="0" applyFont="1" applyFill="1" applyBorder="1" applyAlignment="1">
      <alignment horizontal="center" vertical="center"/>
    </xf>
    <xf numFmtId="0" fontId="55" fillId="35" borderId="56" xfId="0" applyFont="1" applyFill="1" applyBorder="1" applyAlignment="1">
      <alignment horizontal="center" vertical="center"/>
    </xf>
    <xf numFmtId="0" fontId="55" fillId="35" borderId="57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center"/>
    </xf>
    <xf numFmtId="0" fontId="61" fillId="3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center" vertical="top"/>
    </xf>
    <xf numFmtId="164" fontId="41" fillId="34" borderId="36" xfId="1" applyFont="1" applyFill="1" applyBorder="1" applyAlignment="1">
      <alignment horizontal="center"/>
    </xf>
    <xf numFmtId="164" fontId="41" fillId="34" borderId="37" xfId="1" applyFont="1" applyFill="1" applyBorder="1" applyAlignment="1">
      <alignment horizontal="center"/>
    </xf>
    <xf numFmtId="164" fontId="41" fillId="34" borderId="39" xfId="1" applyFont="1" applyFill="1" applyBorder="1" applyAlignment="1">
      <alignment horizontal="center"/>
    </xf>
    <xf numFmtId="164" fontId="42" fillId="34" borderId="15" xfId="1" applyFont="1" applyFill="1" applyBorder="1" applyAlignment="1">
      <alignment horizontal="center" vertical="center"/>
    </xf>
    <xf numFmtId="164" fontId="42" fillId="34" borderId="17" xfId="1" applyFont="1" applyFill="1" applyBorder="1" applyAlignment="1">
      <alignment horizontal="center" vertical="center"/>
    </xf>
    <xf numFmtId="164" fontId="42" fillId="34" borderId="15" xfId="1" quotePrefix="1" applyFont="1" applyFill="1" applyBorder="1" applyAlignment="1">
      <alignment horizontal="center" vertical="center"/>
    </xf>
    <xf numFmtId="164" fontId="42" fillId="34" borderId="17" xfId="1" quotePrefix="1" applyFont="1" applyFill="1" applyBorder="1" applyAlignment="1">
      <alignment horizontal="center" vertical="center"/>
    </xf>
    <xf numFmtId="164" fontId="42" fillId="34" borderId="15" xfId="1" applyFont="1" applyFill="1" applyBorder="1" applyAlignment="1">
      <alignment horizontal="center" vertical="center" wrapText="1"/>
    </xf>
    <xf numFmtId="164" fontId="42" fillId="34" borderId="17" xfId="1" applyFont="1" applyFill="1" applyBorder="1" applyAlignment="1">
      <alignment horizontal="center" vertical="center" wrapText="1"/>
    </xf>
    <xf numFmtId="0" fontId="57" fillId="34" borderId="67" xfId="0" applyFont="1" applyFill="1" applyBorder="1" applyAlignment="1">
      <alignment horizontal="center" vertical="top" wrapText="1"/>
    </xf>
    <xf numFmtId="0" fontId="57" fillId="34" borderId="66" xfId="0" applyFont="1" applyFill="1" applyBorder="1" applyAlignment="1">
      <alignment horizontal="center" vertical="top" wrapText="1"/>
    </xf>
    <xf numFmtId="0" fontId="57" fillId="34" borderId="71" xfId="0" applyFont="1" applyFill="1" applyBorder="1" applyAlignment="1">
      <alignment horizontal="center" vertical="top" wrapText="1"/>
    </xf>
    <xf numFmtId="0" fontId="57" fillId="34" borderId="68" xfId="0" applyFont="1" applyFill="1" applyBorder="1" applyAlignment="1">
      <alignment horizontal="center" wrapText="1"/>
    </xf>
    <xf numFmtId="0" fontId="57" fillId="34" borderId="69" xfId="0" applyFont="1" applyFill="1" applyBorder="1" applyAlignment="1">
      <alignment horizontal="center" wrapText="1"/>
    </xf>
    <xf numFmtId="0" fontId="57" fillId="34" borderId="70" xfId="0" applyFont="1" applyFill="1" applyBorder="1" applyAlignment="1">
      <alignment horizontal="center" wrapText="1"/>
    </xf>
    <xf numFmtId="0" fontId="42" fillId="34" borderId="35" xfId="2" applyFont="1" applyFill="1" applyBorder="1" applyAlignment="1">
      <alignment horizontal="center" vertical="center"/>
    </xf>
    <xf numFmtId="0" fontId="42" fillId="34" borderId="35" xfId="2" quotePrefix="1" applyFont="1" applyFill="1" applyBorder="1" applyAlignment="1">
      <alignment horizontal="center" vertical="center"/>
    </xf>
    <xf numFmtId="0" fontId="59" fillId="34" borderId="67" xfId="0" applyFont="1" applyFill="1" applyBorder="1" applyAlignment="1">
      <alignment horizontal="center" vertical="top" wrapText="1"/>
    </xf>
    <xf numFmtId="0" fontId="59" fillId="34" borderId="66" xfId="0" applyFont="1" applyFill="1" applyBorder="1" applyAlignment="1">
      <alignment horizontal="center" vertical="top" wrapText="1"/>
    </xf>
    <xf numFmtId="0" fontId="59" fillId="34" borderId="71" xfId="0" applyFont="1" applyFill="1" applyBorder="1" applyAlignment="1">
      <alignment horizontal="center" vertical="top" wrapText="1"/>
    </xf>
    <xf numFmtId="0" fontId="42" fillId="34" borderId="39" xfId="2" applyFont="1" applyFill="1" applyBorder="1" applyAlignment="1">
      <alignment horizontal="center" vertical="center"/>
    </xf>
    <xf numFmtId="0" fontId="59" fillId="34" borderId="68" xfId="0" applyFont="1" applyFill="1" applyBorder="1" applyAlignment="1">
      <alignment horizontal="center" wrapText="1"/>
    </xf>
    <xf numFmtId="0" fontId="59" fillId="34" borderId="69" xfId="0" applyFont="1" applyFill="1" applyBorder="1" applyAlignment="1">
      <alignment horizontal="center"/>
    </xf>
    <xf numFmtId="0" fontId="59" fillId="34" borderId="70" xfId="0" applyFont="1" applyFill="1" applyBorder="1" applyAlignment="1">
      <alignment horizontal="center"/>
    </xf>
    <xf numFmtId="164" fontId="42" fillId="34" borderId="13" xfId="1" applyFont="1" applyFill="1" applyBorder="1" applyAlignment="1">
      <alignment horizontal="center" vertical="center"/>
    </xf>
    <xf numFmtId="164" fontId="42" fillId="34" borderId="19" xfId="1" applyFont="1" applyFill="1" applyBorder="1" applyAlignment="1">
      <alignment horizontal="center" vertical="center"/>
    </xf>
    <xf numFmtId="164" fontId="41" fillId="34" borderId="12" xfId="1" applyFont="1" applyFill="1" applyBorder="1" applyAlignment="1">
      <alignment horizontal="center"/>
    </xf>
    <xf numFmtId="164" fontId="41" fillId="34" borderId="13" xfId="1" applyFont="1" applyFill="1" applyBorder="1" applyAlignment="1">
      <alignment horizontal="center"/>
    </xf>
    <xf numFmtId="164" fontId="42" fillId="34" borderId="12" xfId="1" applyFont="1" applyFill="1" applyBorder="1" applyAlignment="1">
      <alignment horizontal="center" vertical="center"/>
    </xf>
    <xf numFmtId="164" fontId="42" fillId="34" borderId="16" xfId="1" applyFont="1" applyFill="1" applyBorder="1" applyAlignment="1">
      <alignment horizontal="center" vertical="center"/>
    </xf>
    <xf numFmtId="164" fontId="42" fillId="34" borderId="14" xfId="1" applyFont="1" applyFill="1" applyBorder="1" applyAlignment="1">
      <alignment horizontal="center" vertical="center"/>
    </xf>
    <xf numFmtId="164" fontId="42" fillId="34" borderId="18" xfId="1" applyFont="1" applyFill="1" applyBorder="1" applyAlignment="1">
      <alignment horizontal="center" vertical="center"/>
    </xf>
    <xf numFmtId="0" fontId="59" fillId="34" borderId="68" xfId="0" applyFont="1" applyFill="1" applyBorder="1" applyAlignment="1">
      <alignment horizontal="center"/>
    </xf>
    <xf numFmtId="164" fontId="42" fillId="34" borderId="36" xfId="1" applyFont="1" applyFill="1" applyBorder="1" applyAlignment="1">
      <alignment horizontal="center" vertical="center"/>
    </xf>
    <xf numFmtId="164" fontId="42" fillId="34" borderId="37" xfId="1" applyFont="1" applyFill="1" applyBorder="1" applyAlignment="1">
      <alignment horizontal="center" vertical="center"/>
    </xf>
    <xf numFmtId="0" fontId="42" fillId="34" borderId="35" xfId="2" applyFont="1" applyFill="1" applyBorder="1" applyAlignment="1">
      <alignment horizontal="center" vertical="center" wrapText="1"/>
    </xf>
    <xf numFmtId="0" fontId="58" fillId="34" borderId="68" xfId="0" applyFont="1" applyFill="1" applyBorder="1" applyAlignment="1">
      <alignment horizontal="center"/>
    </xf>
    <xf numFmtId="0" fontId="58" fillId="34" borderId="69" xfId="0" applyFont="1" applyFill="1" applyBorder="1" applyAlignment="1">
      <alignment horizontal="center"/>
    </xf>
    <xf numFmtId="0" fontId="58" fillId="34" borderId="70" xfId="0" applyFont="1" applyFill="1" applyBorder="1" applyAlignment="1">
      <alignment horizontal="center"/>
    </xf>
    <xf numFmtId="0" fontId="58" fillId="34" borderId="67" xfId="0" applyFont="1" applyFill="1" applyBorder="1" applyAlignment="1">
      <alignment horizontal="center" vertical="top"/>
    </xf>
    <xf numFmtId="0" fontId="58" fillId="34" borderId="66" xfId="0" applyFont="1" applyFill="1" applyBorder="1" applyAlignment="1">
      <alignment horizontal="center" vertical="top"/>
    </xf>
    <xf numFmtId="0" fontId="58" fillId="34" borderId="71" xfId="0" applyFont="1" applyFill="1" applyBorder="1" applyAlignment="1">
      <alignment horizontal="center" vertical="top"/>
    </xf>
    <xf numFmtId="0" fontId="56" fillId="34" borderId="68" xfId="0" applyFont="1" applyFill="1" applyBorder="1" applyAlignment="1">
      <alignment horizontal="center" wrapText="1"/>
    </xf>
    <xf numFmtId="0" fontId="56" fillId="34" borderId="69" xfId="0" applyFont="1" applyFill="1" applyBorder="1" applyAlignment="1">
      <alignment horizontal="center" wrapText="1"/>
    </xf>
    <xf numFmtId="0" fontId="56" fillId="34" borderId="70" xfId="0" applyFont="1" applyFill="1" applyBorder="1" applyAlignment="1">
      <alignment horizontal="center" wrapText="1"/>
    </xf>
    <xf numFmtId="0" fontId="56" fillId="34" borderId="67" xfId="0" applyFont="1" applyFill="1" applyBorder="1" applyAlignment="1">
      <alignment horizontal="center" vertical="top" wrapText="1"/>
    </xf>
    <xf numFmtId="0" fontId="56" fillId="34" borderId="66" xfId="0" applyFont="1" applyFill="1" applyBorder="1" applyAlignment="1">
      <alignment horizontal="center" vertical="top" wrapText="1"/>
    </xf>
    <xf numFmtId="0" fontId="56" fillId="34" borderId="71" xfId="0" applyFont="1" applyFill="1" applyBorder="1" applyAlignment="1">
      <alignment horizontal="center" vertical="top" wrapText="1"/>
    </xf>
    <xf numFmtId="164" fontId="41" fillId="34" borderId="14" xfId="1" applyFont="1" applyFill="1" applyBorder="1" applyAlignment="1">
      <alignment horizontal="center"/>
    </xf>
    <xf numFmtId="164" fontId="42" fillId="34" borderId="14" xfId="1" applyFont="1" applyFill="1" applyBorder="1" applyAlignment="1">
      <alignment horizontal="center" vertical="center" wrapText="1"/>
    </xf>
    <xf numFmtId="164" fontId="42" fillId="34" borderId="18" xfId="1" applyFont="1" applyFill="1" applyBorder="1" applyAlignment="1">
      <alignment horizontal="center" vertical="center" wrapText="1"/>
    </xf>
    <xf numFmtId="0" fontId="58" fillId="34" borderId="67" xfId="0" applyFont="1" applyFill="1" applyBorder="1" applyAlignment="1">
      <alignment horizontal="center" vertical="top" wrapText="1"/>
    </xf>
    <xf numFmtId="0" fontId="58" fillId="39" borderId="67" xfId="0" applyFont="1" applyFill="1" applyBorder="1" applyAlignment="1">
      <alignment horizontal="center" vertical="top" wrapText="1"/>
    </xf>
    <xf numFmtId="0" fontId="58" fillId="39" borderId="66" xfId="0" applyFont="1" applyFill="1" applyBorder="1" applyAlignment="1">
      <alignment horizontal="center" vertical="top"/>
    </xf>
    <xf numFmtId="0" fontId="58" fillId="39" borderId="71" xfId="0" applyFont="1" applyFill="1" applyBorder="1" applyAlignment="1">
      <alignment horizontal="center" vertical="top"/>
    </xf>
  </cellXfs>
  <cellStyles count="46">
    <cellStyle name="20% - Énfasis1" xfId="20" builtinId="30" customBuiltin="1"/>
    <cellStyle name="20% - Énfasis2" xfId="23" builtinId="34" customBuiltin="1"/>
    <cellStyle name="20% - Énfasis3" xfId="26" builtinId="38" customBuiltin="1"/>
    <cellStyle name="20% - Énfasis4" xfId="29" builtinId="42" customBuiltin="1"/>
    <cellStyle name="20% - Énfasis5" xfId="32" builtinId="46" customBuiltin="1"/>
    <cellStyle name="20% - Énfasis6" xfId="35" builtinId="50" customBuiltin="1"/>
    <cellStyle name="40% - Énfasis1" xfId="21" builtinId="31" customBuiltin="1"/>
    <cellStyle name="40% - Énfasis2" xfId="24" builtinId="35" customBuiltin="1"/>
    <cellStyle name="40% - Énfasis3" xfId="27" builtinId="39" customBuiltin="1"/>
    <cellStyle name="40% - Énfasis4" xfId="30" builtinId="43" customBuiltin="1"/>
    <cellStyle name="40% - Énfasis5" xfId="33" builtinId="47" customBuiltin="1"/>
    <cellStyle name="40% - Énfasis6" xfId="36" builtinId="51" customBuiltin="1"/>
    <cellStyle name="60% - Énfasis1 2" xfId="39" xr:uid="{00000000-0005-0000-0000-00000C000000}"/>
    <cellStyle name="60% - Énfasis2 2" xfId="40" xr:uid="{00000000-0005-0000-0000-00000D000000}"/>
    <cellStyle name="60% - Énfasis3 2" xfId="41" xr:uid="{00000000-0005-0000-0000-00000E000000}"/>
    <cellStyle name="60% - Énfasis4 2" xfId="42" xr:uid="{00000000-0005-0000-0000-00000F000000}"/>
    <cellStyle name="60% - Énfasis5 2" xfId="43" xr:uid="{00000000-0005-0000-0000-000010000000}"/>
    <cellStyle name="60% - Énfasis6 2" xfId="44" xr:uid="{00000000-0005-0000-0000-000011000000}"/>
    <cellStyle name="Bueno" xfId="9" builtinId="26" customBuiltin="1"/>
    <cellStyle name="Cálculo" xfId="13" builtinId="22" customBuiltin="1"/>
    <cellStyle name="Celda de comprobación" xfId="2" builtinId="23" customBuiltin="1"/>
    <cellStyle name="Celda vinculada" xfId="14" builtinId="24" customBuiltin="1"/>
    <cellStyle name="Encabezado 1" xfId="5" builtinId="16" customBuiltin="1"/>
    <cellStyle name="Encabezado 4" xfId="8" builtinId="19" customBuiltin="1"/>
    <cellStyle name="Énfasis1" xfId="19" builtinId="29" customBuiltin="1"/>
    <cellStyle name="Énfasis2" xfId="22" builtinId="33" customBuiltin="1"/>
    <cellStyle name="Énfasis3" xfId="25" builtinId="37" customBuiltin="1"/>
    <cellStyle name="Énfasis4" xfId="28" builtinId="41" customBuiltin="1"/>
    <cellStyle name="Énfasis5" xfId="31" builtinId="45" customBuiltin="1"/>
    <cellStyle name="Énfasis6" xfId="34" builtinId="49" customBuiltin="1"/>
    <cellStyle name="Entrada" xfId="11" builtinId="20" customBuiltin="1"/>
    <cellStyle name="Hipervínculo" xfId="3" builtinId="8"/>
    <cellStyle name="Incorrecto" xfId="10" builtinId="27" customBuiltin="1"/>
    <cellStyle name="Millares [0]" xfId="1" builtinId="6"/>
    <cellStyle name="Millares [0] 2" xfId="37" xr:uid="{00000000-0005-0000-0000-000022000000}"/>
    <cellStyle name="Neutral 2" xfId="38" xr:uid="{00000000-0005-0000-0000-000023000000}"/>
    <cellStyle name="Normal" xfId="0" builtinId="0"/>
    <cellStyle name="Notas" xfId="16" builtinId="10" customBuiltin="1"/>
    <cellStyle name="Porcentaje" xfId="45" builtinId="5"/>
    <cellStyle name="Salida" xfId="12" builtinId="21" customBuiltin="1"/>
    <cellStyle name="Texto de advertencia" xfId="15" builtinId="11" customBuiltin="1"/>
    <cellStyle name="Texto explicativo" xfId="17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33877D"/>
      <color rgb="FF39CBC8"/>
      <color rgb="FF17A398"/>
      <color rgb="FF29716F"/>
      <color rgb="FFC4F1EF"/>
      <color rgb="FFDFF1EE"/>
      <color rgb="FFE9F1DF"/>
      <color rgb="FFF1F7ED"/>
      <color rgb="FF92C0B5"/>
      <color rgb="FF308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30665225431218"/>
          <c:y val="1.8245261681481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0" i="0" u="none" strike="noStrike" kern="1200" spc="0" baseline="0">
              <a:solidFill>
                <a:srgbClr val="33877D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107581543339272"/>
          <c:y val="0.10375390707246664"/>
          <c:w val="0.86176129041189475"/>
          <c:h val="0.78748667266826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  semestre'!$D$13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>
                  <a:defRPr sz="14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  semestre'!$B$20:$B$24</c:f>
              <c:strCache>
                <c:ptCount val="5"/>
                <c:pt idx="0">
                  <c:v>2019-1</c:v>
                </c:pt>
                <c:pt idx="1">
                  <c:v>2020-1</c:v>
                </c:pt>
                <c:pt idx="2">
                  <c:v>2021-1</c:v>
                </c:pt>
                <c:pt idx="3">
                  <c:v>2022-1</c:v>
                </c:pt>
                <c:pt idx="4">
                  <c:v>2023-1</c:v>
                </c:pt>
              </c:strCache>
            </c:strRef>
          </c:cat>
          <c:val>
            <c:numRef>
              <c:f>'[1]I  semestre'!$D$20:$D$24</c:f>
              <c:numCache>
                <c:formatCode>General</c:formatCode>
                <c:ptCount val="5"/>
                <c:pt idx="0">
                  <c:v>0.61019212224612418</c:v>
                </c:pt>
                <c:pt idx="1">
                  <c:v>0.57951751690227415</c:v>
                </c:pt>
                <c:pt idx="2">
                  <c:v>0.47047150341324018</c:v>
                </c:pt>
                <c:pt idx="3">
                  <c:v>0.44030348507587125</c:v>
                </c:pt>
                <c:pt idx="4">
                  <c:v>0.4359665678080345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281-8906-DD20878C45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7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280068173025253"/>
          <c:y val="3.77628428708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rgbClr val="205650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48366583003397"/>
          <c:y val="0.13001907794488124"/>
          <c:w val="0.81201373282256029"/>
          <c:h val="0.76122158140112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'[1]II  semestre'!$G$13</c:f>
              <c:strCache>
                <c:ptCount val="1"/>
                <c:pt idx="0">
                  <c:v>Período de Prueba Transitorio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>
                  <a:defRPr sz="14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'[1]II  semestre'!$B$20:$B$24</c:f>
              <c:strCache>
                <c:ptCount val="5"/>
                <c:pt idx="0">
                  <c:v>2019-2</c:v>
                </c:pt>
                <c:pt idx="1">
                  <c:v>2020-2</c:v>
                </c:pt>
                <c:pt idx="2">
                  <c:v>2021-2</c:v>
                </c:pt>
                <c:pt idx="3">
                  <c:v>2022-2</c:v>
                </c:pt>
                <c:pt idx="4">
                  <c:v>2023-2</c:v>
                </c:pt>
              </c:strCache>
            </c:strRef>
          </c:cat>
          <c:val>
            <c:numRef>
              <c:f>'[1]II  semestre'!$G$20:$G$24</c:f>
              <c:numCache>
                <c:formatCode>General</c:formatCode>
                <c:ptCount val="5"/>
                <c:pt idx="0">
                  <c:v>3.9260098150245377E-3</c:v>
                </c:pt>
                <c:pt idx="1">
                  <c:v>1.1367327054238388E-3</c:v>
                </c:pt>
                <c:pt idx="2">
                  <c:v>1.3190436933223414E-3</c:v>
                </c:pt>
                <c:pt idx="3">
                  <c:v>3.0000000000000001E-3</c:v>
                </c:pt>
                <c:pt idx="4">
                  <c:v>3.4167513159109797E-3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1-4100-8EE4-E718146D3F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1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  <c:minorUnit val="1.0000000000000002E-3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104862733407718"/>
          <c:y val="2.0968844973885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0" i="0" u="none" strike="noStrike" kern="1200" spc="0" baseline="0">
              <a:solidFill>
                <a:srgbClr val="33877D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148432280629992"/>
          <c:y val="0.10678596639774261"/>
          <c:w val="0.84135261711045317"/>
          <c:h val="0.78445447814588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  semestre'!$E$13</c:f>
              <c:strCache>
                <c:ptCount val="1"/>
                <c:pt idx="0">
                  <c:v>Período de Prueba Definitivo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>
                  <a:defRPr sz="15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  semestre'!$B$20:$B$24</c:f>
              <c:strCache>
                <c:ptCount val="5"/>
                <c:pt idx="0">
                  <c:v>2019-1</c:v>
                </c:pt>
                <c:pt idx="1">
                  <c:v>2020-1</c:v>
                </c:pt>
                <c:pt idx="2">
                  <c:v>2021-1</c:v>
                </c:pt>
                <c:pt idx="3">
                  <c:v>2022-1</c:v>
                </c:pt>
                <c:pt idx="4">
                  <c:v>2023-1</c:v>
                </c:pt>
              </c:strCache>
            </c:strRef>
          </c:cat>
          <c:val>
            <c:numRef>
              <c:f>'[1]I  semestre'!$E$20:$E$24</c:f>
              <c:numCache>
                <c:formatCode>General</c:formatCode>
                <c:ptCount val="5"/>
                <c:pt idx="0">
                  <c:v>1.8099547511312219E-2</c:v>
                </c:pt>
                <c:pt idx="1">
                  <c:v>3.1499692685925014E-3</c:v>
                </c:pt>
                <c:pt idx="2">
                  <c:v>4.9214160977933009E-3</c:v>
                </c:pt>
                <c:pt idx="3">
                  <c:v>1.0338502584625646E-2</c:v>
                </c:pt>
                <c:pt idx="4">
                  <c:v>1.2132650310056619E-2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9-494D-B932-16DDD4FF86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748308472887846"/>
          <c:y val="1.6015478695798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0" i="0" u="none" strike="noStrike" kern="1200" spc="0" baseline="0">
              <a:solidFill>
                <a:srgbClr val="33877D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552119909993697"/>
          <c:y val="0.10070380647429164"/>
          <c:w val="0.84731575398406733"/>
          <c:h val="0.79053663806934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  semestre'!$F$13</c:f>
              <c:strCache>
                <c:ptCount val="1"/>
                <c:pt idx="0">
                  <c:v>Fuera de Programa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>
                  <a:defRPr sz="15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  semestre'!$B$20:$B$24</c:f>
              <c:strCache>
                <c:ptCount val="5"/>
                <c:pt idx="0">
                  <c:v>2019-1</c:v>
                </c:pt>
                <c:pt idx="1">
                  <c:v>2020-1</c:v>
                </c:pt>
                <c:pt idx="2">
                  <c:v>2021-1</c:v>
                </c:pt>
                <c:pt idx="3">
                  <c:v>2022-1</c:v>
                </c:pt>
                <c:pt idx="4">
                  <c:v>2023-1</c:v>
                </c:pt>
              </c:strCache>
            </c:strRef>
          </c:cat>
          <c:val>
            <c:numRef>
              <c:f>'[1]I  semestre'!$F$20:$F$24</c:f>
              <c:numCache>
                <c:formatCode>General</c:formatCode>
                <c:ptCount val="5"/>
                <c:pt idx="0">
                  <c:v>2.759439210741043E-2</c:v>
                </c:pt>
                <c:pt idx="1">
                  <c:v>1.4290104486785495E-2</c:v>
                </c:pt>
                <c:pt idx="2">
                  <c:v>8.8903000476266078E-3</c:v>
                </c:pt>
                <c:pt idx="3">
                  <c:v>1.3173253293313323E-2</c:v>
                </c:pt>
                <c:pt idx="4">
                  <c:v>1.6536353015188281E-2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2-4290-BA8F-5A0DFF3A10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  <c:majorUnit val="4.000000000000001E-3"/>
        <c:minorUnit val="2.0000000000000005E-3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982628572531622"/>
          <c:y val="2.0693850515021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0" i="0" u="none" strike="noStrike" kern="1200" spc="0" baseline="0">
              <a:solidFill>
                <a:srgbClr val="33877D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312017382519416"/>
          <c:y val="0.11287368111666393"/>
          <c:w val="0.85971693202009336"/>
          <c:h val="0.778366995644424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  semestre'!$G$13</c:f>
              <c:strCache>
                <c:ptCount val="1"/>
                <c:pt idx="0">
                  <c:v>Período de Prueba Transitorio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>
                  <a:defRPr sz="15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  semestre'!$B$20:$B$24</c:f>
              <c:strCache>
                <c:ptCount val="5"/>
                <c:pt idx="0">
                  <c:v>2019-1</c:v>
                </c:pt>
                <c:pt idx="1">
                  <c:v>2020-1</c:v>
                </c:pt>
                <c:pt idx="2">
                  <c:v>2021-1</c:v>
                </c:pt>
                <c:pt idx="3">
                  <c:v>2022-1</c:v>
                </c:pt>
                <c:pt idx="4">
                  <c:v>2023-1</c:v>
                </c:pt>
              </c:strCache>
            </c:strRef>
          </c:cat>
          <c:val>
            <c:numRef>
              <c:f>'[1]I  semestre'!$G$20:$G$24</c:f>
              <c:numCache>
                <c:formatCode>General</c:formatCode>
                <c:ptCount val="5"/>
                <c:pt idx="0">
                  <c:v>5.2666716118982271E-3</c:v>
                </c:pt>
                <c:pt idx="1">
                  <c:v>1.4597418561770128E-3</c:v>
                </c:pt>
                <c:pt idx="2">
                  <c:v>1.5081759009366567E-3</c:v>
                </c:pt>
                <c:pt idx="3">
                  <c:v>5.8362514590628647E-3</c:v>
                </c:pt>
                <c:pt idx="4">
                  <c:v>5.3024175429136336E-3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1-4ADD-AEE8-8FBD976527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  <c:minorUnit val="1.0000000000000002E-3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34035982555771"/>
          <c:y val="1.3389512727621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0" i="0" u="none" strike="noStrike" kern="1200" spc="0" baseline="0">
              <a:solidFill>
                <a:srgbClr val="33877D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719017513168642"/>
          <c:y val="0.1007083449840072"/>
          <c:w val="0.84135259160165421"/>
          <c:h val="0.78748667266826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  semestre'!$C$13</c:f>
              <c:strCache>
                <c:ptCount val="1"/>
                <c:pt idx="0">
                  <c:v>Distinguido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>
                  <a:defRPr sz="14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  semestre'!$B$20:$B$24</c:f>
              <c:strCache>
                <c:ptCount val="5"/>
                <c:pt idx="0">
                  <c:v>2019-1</c:v>
                </c:pt>
                <c:pt idx="1">
                  <c:v>2020-1</c:v>
                </c:pt>
                <c:pt idx="2">
                  <c:v>2021-1</c:v>
                </c:pt>
                <c:pt idx="3">
                  <c:v>2022-1</c:v>
                </c:pt>
                <c:pt idx="4">
                  <c:v>2023-1</c:v>
                </c:pt>
              </c:strCache>
            </c:strRef>
          </c:cat>
          <c:val>
            <c:numRef>
              <c:f>'[1]I  semestre'!$C$20:$C$24</c:f>
              <c:numCache>
                <c:formatCode>General</c:formatCode>
                <c:ptCount val="5"/>
                <c:pt idx="0">
                  <c:v>0.33884726652325498</c:v>
                </c:pt>
                <c:pt idx="1">
                  <c:v>0.40158266748617089</c:v>
                </c:pt>
                <c:pt idx="2">
                  <c:v>0.51420860454040329</c:v>
                </c:pt>
                <c:pt idx="3">
                  <c:v>0.53034850758712704</c:v>
                </c:pt>
                <c:pt idx="4">
                  <c:v>0.53006201132380693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5-4328-980E-8B317C740D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2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040777349639807"/>
          <c:y val="2.9042266612581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0" i="0" u="none" strike="noStrike" kern="1200" spc="0" baseline="0">
              <a:solidFill>
                <a:srgbClr val="33877D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087795665324822"/>
          <c:y val="0.11280578977717427"/>
          <c:w val="0.85393988119320774"/>
          <c:h val="0.77237736572578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'[1]II  semestre'!$C$13</c:f>
              <c:strCache>
                <c:ptCount val="1"/>
                <c:pt idx="0">
                  <c:v>Distinguido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 algn="ctr">
                  <a:defRPr lang="es-CO" sz="14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'[1]II  semestre'!$B$20:$B$24</c:f>
              <c:strCache>
                <c:ptCount val="5"/>
                <c:pt idx="0">
                  <c:v>2019-2</c:v>
                </c:pt>
                <c:pt idx="1">
                  <c:v>2020-2</c:v>
                </c:pt>
                <c:pt idx="2">
                  <c:v>2021-2</c:v>
                </c:pt>
                <c:pt idx="3">
                  <c:v>2022-2</c:v>
                </c:pt>
                <c:pt idx="4">
                  <c:v>2023-2</c:v>
                </c:pt>
              </c:strCache>
            </c:strRef>
          </c:cat>
          <c:val>
            <c:numRef>
              <c:f>'[1]II  semestre'!$C$20:$C$24</c:f>
              <c:numCache>
                <c:formatCode>General</c:formatCode>
                <c:ptCount val="5"/>
                <c:pt idx="0">
                  <c:v>0.35847489618724049</c:v>
                </c:pt>
                <c:pt idx="1">
                  <c:v>0.48611562195518027</c:v>
                </c:pt>
                <c:pt idx="2">
                  <c:v>0.55638911788953005</c:v>
                </c:pt>
                <c:pt idx="3">
                  <c:v>0.53800000000000003</c:v>
                </c:pt>
                <c:pt idx="4">
                  <c:v>0.53236679287099453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C-44BD-B1CD-E54EDFC01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72162841346959"/>
          <c:y val="2.9042266612581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rgbClr val="308076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910903780644458"/>
          <c:y val="0.11198071332033667"/>
          <c:w val="0.84967132156695591"/>
          <c:h val="0.77925978437773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'[1]II  semestre'!$D$13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>
                  <a:defRPr sz="14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'[1]II  semestre'!$B$20:$B$24</c:f>
              <c:strCache>
                <c:ptCount val="5"/>
                <c:pt idx="0">
                  <c:v>2019-2</c:v>
                </c:pt>
                <c:pt idx="1">
                  <c:v>2020-2</c:v>
                </c:pt>
                <c:pt idx="2">
                  <c:v>2021-2</c:v>
                </c:pt>
                <c:pt idx="3">
                  <c:v>2022-2</c:v>
                </c:pt>
                <c:pt idx="4">
                  <c:v>2023-2</c:v>
                </c:pt>
              </c:strCache>
            </c:strRef>
          </c:cat>
          <c:val>
            <c:numRef>
              <c:f>'[1]II  semestre'!$D$20:$D$24</c:f>
              <c:numCache>
                <c:formatCode>General</c:formatCode>
                <c:ptCount val="5"/>
                <c:pt idx="0">
                  <c:v>0.59395998489996227</c:v>
                </c:pt>
                <c:pt idx="1">
                  <c:v>0.49399155569990255</c:v>
                </c:pt>
                <c:pt idx="2">
                  <c:v>0.42275350370981041</c:v>
                </c:pt>
                <c:pt idx="3">
                  <c:v>0.433</c:v>
                </c:pt>
                <c:pt idx="4">
                  <c:v>0.43485086342229201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4-49FB-A9AC-9CD3A7CA34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8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47341541911267"/>
          <c:y val="2.5161444641275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0" i="0" u="none" strike="noStrike" kern="1200" spc="0" baseline="0">
              <a:solidFill>
                <a:srgbClr val="33877D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513158995172695"/>
          <c:y val="0.10339978438661877"/>
          <c:w val="0.83357230450405162"/>
          <c:h val="0.787840814714111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'[1]II  semestre'!$E$13</c:f>
              <c:strCache>
                <c:ptCount val="1"/>
                <c:pt idx="0">
                  <c:v>Período de Prueba Definitivo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>
                  <a:defRPr sz="14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'[1]II  semestre'!$B$20:$B$24</c:f>
              <c:strCache>
                <c:ptCount val="5"/>
                <c:pt idx="0">
                  <c:v>2019-2</c:v>
                </c:pt>
                <c:pt idx="1">
                  <c:v>2020-2</c:v>
                </c:pt>
                <c:pt idx="2">
                  <c:v>2021-2</c:v>
                </c:pt>
                <c:pt idx="3">
                  <c:v>2022-2</c:v>
                </c:pt>
                <c:pt idx="4">
                  <c:v>2023-2</c:v>
                </c:pt>
              </c:strCache>
            </c:strRef>
          </c:cat>
          <c:val>
            <c:numRef>
              <c:f>'[1]II  semestre'!$E$20:$E$24</c:f>
              <c:numCache>
                <c:formatCode>General</c:formatCode>
                <c:ptCount val="5"/>
                <c:pt idx="0">
                  <c:v>1.9026047565118914E-2</c:v>
                </c:pt>
                <c:pt idx="1">
                  <c:v>9.1750568366352706E-3</c:v>
                </c:pt>
                <c:pt idx="2">
                  <c:v>1.1376751854905194E-2</c:v>
                </c:pt>
                <c:pt idx="3">
                  <c:v>1.2E-2</c:v>
                </c:pt>
                <c:pt idx="4">
                  <c:v>1.2835903592206113E-2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A-43CA-BBB5-CC251F66A5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518485149154723"/>
          <c:y val="2.43794704939323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0" i="0" u="none" strike="noStrike" kern="1200" spc="0" baseline="0">
              <a:solidFill>
                <a:srgbClr val="33877D"/>
              </a:solidFill>
              <a:latin typeface="Arial Rounded MT Bold" panose="020F070403050403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118839209703717"/>
          <c:y val="0.10339980774130364"/>
          <c:w val="0.82129218511294144"/>
          <c:h val="0.78784076679417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'[1]II  semestre'!$F$13</c:f>
              <c:strCache>
                <c:ptCount val="1"/>
                <c:pt idx="0">
                  <c:v>Fuera de Programa</c:v>
                </c:pt>
              </c:strCache>
            </c:strRef>
          </c:tx>
          <c:spPr>
            <a:solidFill>
              <a:srgbClr val="17A398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none" lIns="38100" tIns="72000" rIns="38100" bIns="19050" anchor="b" anchorCtr="0">
                <a:spAutoFit/>
              </a:bodyPr>
              <a:lstStyle/>
              <a:p>
                <a:pPr>
                  <a:defRPr sz="1400" b="0" i="0" u="none" strike="noStrike" kern="1200" baseline="0">
                    <a:ln>
                      <a:noFill/>
                    </a:ln>
                    <a:solidFill>
                      <a:schemeClr val="bg1"/>
                    </a:solidFill>
                    <a:latin typeface="Arial Rounded MT Bold" panose="020F0704030504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'[1]II  semestre'!$B$20:$B$24</c:f>
              <c:strCache>
                <c:ptCount val="5"/>
                <c:pt idx="0">
                  <c:v>2019-2</c:v>
                </c:pt>
                <c:pt idx="1">
                  <c:v>2020-2</c:v>
                </c:pt>
                <c:pt idx="2">
                  <c:v>2021-2</c:v>
                </c:pt>
                <c:pt idx="3">
                  <c:v>2022-2</c:v>
                </c:pt>
                <c:pt idx="4">
                  <c:v>2023-2</c:v>
                </c:pt>
              </c:strCache>
            </c:strRef>
          </c:cat>
          <c:val>
            <c:numRef>
              <c:f>'[1]II  semestre'!$F$20:$F$24</c:f>
              <c:numCache>
                <c:formatCode>General</c:formatCode>
                <c:ptCount val="5"/>
                <c:pt idx="0">
                  <c:v>2.4613061532653833E-2</c:v>
                </c:pt>
                <c:pt idx="1">
                  <c:v>9.5810328028580714E-3</c:v>
                </c:pt>
                <c:pt idx="2">
                  <c:v>8.1615828524319867E-3</c:v>
                </c:pt>
                <c:pt idx="3">
                  <c:v>1.2999999999999999E-2</c:v>
                </c:pt>
                <c:pt idx="4">
                  <c:v>1.652968879859636E-2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944-98A2-760DCB4710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6"/>
        <c:axId val="282752672"/>
        <c:axId val="283905968"/>
      </c:barChart>
      <c:catAx>
        <c:axId val="2827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3905968"/>
        <c:crosses val="autoZero"/>
        <c:auto val="1"/>
        <c:lblAlgn val="ctr"/>
        <c:lblOffset val="100"/>
        <c:noMultiLvlLbl val="0"/>
      </c:catAx>
      <c:valAx>
        <c:axId val="283905968"/>
        <c:scaling>
          <c:orientation val="minMax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rgbClr val="17A398"/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endParaRPr lang="es-CO"/>
          </a:p>
        </c:txPr>
        <c:crossAx val="282752672"/>
        <c:crosses val="autoZero"/>
        <c:crossBetween val="between"/>
        <c:majorUnit val="4.000000000000001E-3"/>
        <c:minorUnit val="2.0000000000000005E-3"/>
      </c:valAx>
      <c:spPr>
        <a:pattFill prst="pct10">
          <a:fgClr>
            <a:schemeClr val="accent2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solidFill>
            <a:schemeClr val="accent6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488156</xdr:colOff>
      <xdr:row>5</xdr:row>
      <xdr:rowOff>35857</xdr:rowOff>
    </xdr:from>
    <xdr:to>
      <xdr:col>10</xdr:col>
      <xdr:colOff>273841</xdr:colOff>
      <xdr:row>10</xdr:row>
      <xdr:rowOff>63316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6156" y="1286013"/>
          <a:ext cx="4012404" cy="1563366"/>
        </a:xfrm>
        <a:prstGeom prst="rect">
          <a:avLst/>
        </a:prstGeom>
      </xdr:spPr>
    </xdr:pic>
    <xdr:clientData/>
  </xdr:twoCellAnchor>
  <xdr:twoCellAnchor>
    <xdr:from>
      <xdr:col>9</xdr:col>
      <xdr:colOff>392906</xdr:colOff>
      <xdr:row>6</xdr:row>
      <xdr:rowOff>238124</xdr:rowOff>
    </xdr:from>
    <xdr:to>
      <xdr:col>9</xdr:col>
      <xdr:colOff>392906</xdr:colOff>
      <xdr:row>8</xdr:row>
      <xdr:rowOff>202406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250906" y="1738312"/>
          <a:ext cx="0" cy="750094"/>
        </a:xfrm>
        <a:prstGeom prst="line">
          <a:avLst/>
        </a:prstGeom>
        <a:ln>
          <a:solidFill>
            <a:schemeClr val="bg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206373</xdr:colOff>
      <xdr:row>1</xdr:row>
      <xdr:rowOff>222251</xdr:rowOff>
    </xdr:from>
    <xdr:to>
      <xdr:col>19</xdr:col>
      <xdr:colOff>317499</xdr:colOff>
      <xdr:row>2</xdr:row>
      <xdr:rowOff>269876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4779623" y="428626"/>
          <a:ext cx="1635126" cy="60325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222248</xdr:colOff>
      <xdr:row>1</xdr:row>
      <xdr:rowOff>154783</xdr:rowOff>
    </xdr:from>
    <xdr:to>
      <xdr:col>10</xdr:col>
      <xdr:colOff>428624</xdr:colOff>
      <xdr:row>2</xdr:row>
      <xdr:rowOff>317501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2223748" y="361158"/>
          <a:ext cx="1635126" cy="73421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174623</xdr:colOff>
      <xdr:row>1</xdr:row>
      <xdr:rowOff>138907</xdr:rowOff>
    </xdr:from>
    <xdr:to>
      <xdr:col>17</xdr:col>
      <xdr:colOff>380999</xdr:colOff>
      <xdr:row>2</xdr:row>
      <xdr:rowOff>349250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2668248" y="345282"/>
          <a:ext cx="1635126" cy="78184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167418</xdr:colOff>
      <xdr:row>1</xdr:row>
      <xdr:rowOff>234863</xdr:rowOff>
    </xdr:from>
    <xdr:to>
      <xdr:col>11</xdr:col>
      <xdr:colOff>734570</xdr:colOff>
      <xdr:row>2</xdr:row>
      <xdr:rowOff>329421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1075500" y="430582"/>
          <a:ext cx="1767563" cy="65562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253998</xdr:colOff>
      <xdr:row>1</xdr:row>
      <xdr:rowOff>202408</xdr:rowOff>
    </xdr:from>
    <xdr:to>
      <xdr:col>19</xdr:col>
      <xdr:colOff>365124</xdr:colOff>
      <xdr:row>2</xdr:row>
      <xdr:rowOff>349251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4827248" y="408783"/>
          <a:ext cx="1635126" cy="70246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238123</xdr:colOff>
      <xdr:row>1</xdr:row>
      <xdr:rowOff>234158</xdr:rowOff>
    </xdr:from>
    <xdr:to>
      <xdr:col>10</xdr:col>
      <xdr:colOff>444499</xdr:colOff>
      <xdr:row>2</xdr:row>
      <xdr:rowOff>412751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2414248" y="440533"/>
          <a:ext cx="1635126" cy="76596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165098</xdr:colOff>
      <xdr:row>1</xdr:row>
      <xdr:rowOff>113507</xdr:rowOff>
    </xdr:from>
    <xdr:to>
      <xdr:col>17</xdr:col>
      <xdr:colOff>374649</xdr:colOff>
      <xdr:row>2</xdr:row>
      <xdr:rowOff>266700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12712698" y="316707"/>
          <a:ext cx="1631951" cy="55959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152845</xdr:colOff>
      <xdr:row>1</xdr:row>
      <xdr:rowOff>40010</xdr:rowOff>
    </xdr:from>
    <xdr:to>
      <xdr:col>11</xdr:col>
      <xdr:colOff>728470</xdr:colOff>
      <xdr:row>2</xdr:row>
      <xdr:rowOff>390085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1075670" y="237932"/>
          <a:ext cx="1787897" cy="7954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238123</xdr:colOff>
      <xdr:row>1</xdr:row>
      <xdr:rowOff>138907</xdr:rowOff>
    </xdr:from>
    <xdr:to>
      <xdr:col>19</xdr:col>
      <xdr:colOff>349249</xdr:colOff>
      <xdr:row>2</xdr:row>
      <xdr:rowOff>412750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15239998" y="345282"/>
          <a:ext cx="1635126" cy="84534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269873</xdr:colOff>
      <xdr:row>1</xdr:row>
      <xdr:rowOff>154783</xdr:rowOff>
    </xdr:from>
    <xdr:to>
      <xdr:col>10</xdr:col>
      <xdr:colOff>476249</xdr:colOff>
      <xdr:row>2</xdr:row>
      <xdr:rowOff>333376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2271373" y="361158"/>
          <a:ext cx="1635126" cy="73421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271853</xdr:colOff>
      <xdr:row>17</xdr:row>
      <xdr:rowOff>175594</xdr:rowOff>
    </xdr:from>
    <xdr:to>
      <xdr:col>15</xdr:col>
      <xdr:colOff>234944</xdr:colOff>
      <xdr:row>19</xdr:row>
      <xdr:rowOff>89498</xdr:rowOff>
    </xdr:to>
    <xdr:pic>
      <xdr:nvPicPr>
        <xdr:cNvPr id="3" name="2 Imagen" descr="logo uninort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25331" y="6511790"/>
          <a:ext cx="2213200" cy="86640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333373</xdr:colOff>
      <xdr:row>1</xdr:row>
      <xdr:rowOff>234157</xdr:rowOff>
    </xdr:from>
    <xdr:to>
      <xdr:col>17</xdr:col>
      <xdr:colOff>539749</xdr:colOff>
      <xdr:row>2</xdr:row>
      <xdr:rowOff>444500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2826998" y="440532"/>
          <a:ext cx="1635126" cy="78184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270960</xdr:colOff>
      <xdr:row>1</xdr:row>
      <xdr:rowOff>163711</xdr:rowOff>
    </xdr:from>
    <xdr:to>
      <xdr:col>12</xdr:col>
      <xdr:colOff>79437</xdr:colOff>
      <xdr:row>2</xdr:row>
      <xdr:rowOff>460887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11193984" y="363429"/>
          <a:ext cx="1790292" cy="85024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269873</xdr:colOff>
      <xdr:row>1</xdr:row>
      <xdr:rowOff>138908</xdr:rowOff>
    </xdr:from>
    <xdr:to>
      <xdr:col>19</xdr:col>
      <xdr:colOff>380999</xdr:colOff>
      <xdr:row>2</xdr:row>
      <xdr:rowOff>444501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15097123" y="345283"/>
          <a:ext cx="1635126" cy="86121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285748</xdr:colOff>
      <xdr:row>1</xdr:row>
      <xdr:rowOff>107157</xdr:rowOff>
    </xdr:from>
    <xdr:to>
      <xdr:col>10</xdr:col>
      <xdr:colOff>492124</xdr:colOff>
      <xdr:row>2</xdr:row>
      <xdr:rowOff>476251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12287248" y="313532"/>
          <a:ext cx="1635126" cy="9405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253998</xdr:colOff>
      <xdr:row>1</xdr:row>
      <xdr:rowOff>202407</xdr:rowOff>
    </xdr:from>
    <xdr:to>
      <xdr:col>17</xdr:col>
      <xdr:colOff>460374</xdr:colOff>
      <xdr:row>2</xdr:row>
      <xdr:rowOff>428625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2969873" y="408782"/>
          <a:ext cx="1635126" cy="82946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363138</xdr:colOff>
      <xdr:row>1</xdr:row>
      <xdr:rowOff>163711</xdr:rowOff>
    </xdr:from>
    <xdr:to>
      <xdr:col>12</xdr:col>
      <xdr:colOff>617139</xdr:colOff>
      <xdr:row>3</xdr:row>
      <xdr:rowOff>68462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11726463" y="363736"/>
          <a:ext cx="1778001" cy="86677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222248</xdr:colOff>
      <xdr:row>1</xdr:row>
      <xdr:rowOff>202407</xdr:rowOff>
    </xdr:from>
    <xdr:to>
      <xdr:col>19</xdr:col>
      <xdr:colOff>333374</xdr:colOff>
      <xdr:row>2</xdr:row>
      <xdr:rowOff>317500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4795498" y="408782"/>
          <a:ext cx="1635126" cy="68659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269873</xdr:colOff>
      <xdr:row>1</xdr:row>
      <xdr:rowOff>250033</xdr:rowOff>
    </xdr:from>
    <xdr:to>
      <xdr:col>10</xdr:col>
      <xdr:colOff>476249</xdr:colOff>
      <xdr:row>2</xdr:row>
      <xdr:rowOff>365126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12271373" y="456408"/>
          <a:ext cx="1635126" cy="67071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238123</xdr:colOff>
      <xdr:row>1</xdr:row>
      <xdr:rowOff>154783</xdr:rowOff>
    </xdr:from>
    <xdr:to>
      <xdr:col>17</xdr:col>
      <xdr:colOff>444499</xdr:colOff>
      <xdr:row>2</xdr:row>
      <xdr:rowOff>428626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12953998" y="361158"/>
          <a:ext cx="1635126" cy="82946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225096</xdr:colOff>
      <xdr:row>1</xdr:row>
      <xdr:rowOff>260342</xdr:rowOff>
    </xdr:from>
    <xdr:to>
      <xdr:col>12</xdr:col>
      <xdr:colOff>37357</xdr:colOff>
      <xdr:row>2</xdr:row>
      <xdr:rowOff>386522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11116726" y="453603"/>
          <a:ext cx="1772479" cy="69215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682620</xdr:colOff>
      <xdr:row>6</xdr:row>
      <xdr:rowOff>95250</xdr:rowOff>
    </xdr:from>
    <xdr:to>
      <xdr:col>17</xdr:col>
      <xdr:colOff>749676</xdr:colOff>
      <xdr:row>29</xdr:row>
      <xdr:rowOff>25090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FC3B80F-E878-47B4-9DD6-016BAC1D846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23002</xdr:colOff>
      <xdr:row>29</xdr:row>
      <xdr:rowOff>101992</xdr:rowOff>
    </xdr:from>
    <xdr:to>
      <xdr:col>9</xdr:col>
      <xdr:colOff>97162</xdr:colOff>
      <xdr:row>52</xdr:row>
      <xdr:rowOff>26948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B9F2476-8E89-43B7-858F-E4738B0D666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538178</xdr:colOff>
      <xdr:row>29</xdr:row>
      <xdr:rowOff>151111</xdr:rowOff>
    </xdr:from>
    <xdr:to>
      <xdr:col>17</xdr:col>
      <xdr:colOff>571250</xdr:colOff>
      <xdr:row>52</xdr:row>
      <xdr:rowOff>80952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E4355AA-728D-4115-892F-DC7FD63A5A4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699332</xdr:colOff>
      <xdr:row>56</xdr:row>
      <xdr:rowOff>21386</xdr:rowOff>
    </xdr:from>
    <xdr:to>
      <xdr:col>17</xdr:col>
      <xdr:colOff>766388</xdr:colOff>
      <xdr:row>78</xdr:row>
      <xdr:rowOff>139690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4107A14-DA9F-4DDD-9457-72DA7CB790E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50955</xdr:colOff>
      <xdr:row>6</xdr:row>
      <xdr:rowOff>139856</xdr:rowOff>
    </xdr:from>
    <xdr:to>
      <xdr:col>9</xdr:col>
      <xdr:colOff>125114</xdr:colOff>
      <xdr:row>29</xdr:row>
      <xdr:rowOff>69696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24A1C35-428A-4370-BDCC-DC0245BFC0F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206373</xdr:colOff>
      <xdr:row>1</xdr:row>
      <xdr:rowOff>234158</xdr:rowOff>
    </xdr:from>
    <xdr:to>
      <xdr:col>19</xdr:col>
      <xdr:colOff>317499</xdr:colOff>
      <xdr:row>2</xdr:row>
      <xdr:rowOff>428626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14779623" y="440533"/>
          <a:ext cx="1635126" cy="76596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269873</xdr:colOff>
      <xdr:row>1</xdr:row>
      <xdr:rowOff>265908</xdr:rowOff>
    </xdr:from>
    <xdr:to>
      <xdr:col>10</xdr:col>
      <xdr:colOff>476249</xdr:colOff>
      <xdr:row>2</xdr:row>
      <xdr:rowOff>365126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12271373" y="472283"/>
          <a:ext cx="1635126" cy="67071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190498</xdr:colOff>
      <xdr:row>1</xdr:row>
      <xdr:rowOff>202408</xdr:rowOff>
    </xdr:from>
    <xdr:to>
      <xdr:col>17</xdr:col>
      <xdr:colOff>396874</xdr:colOff>
      <xdr:row>2</xdr:row>
      <xdr:rowOff>317501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12906373" y="408783"/>
          <a:ext cx="1635126" cy="67071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158530</xdr:colOff>
      <xdr:row>7</xdr:row>
      <xdr:rowOff>69697</xdr:rowOff>
    </xdr:from>
    <xdr:to>
      <xdr:col>9</xdr:col>
      <xdr:colOff>360182</xdr:colOff>
      <xdr:row>29</xdr:row>
      <xdr:rowOff>174239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7DA570-E631-4908-8370-0FF14820525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24092</xdr:colOff>
      <xdr:row>7</xdr:row>
      <xdr:rowOff>18241</xdr:rowOff>
    </xdr:from>
    <xdr:to>
      <xdr:col>18</xdr:col>
      <xdr:colOff>234203</xdr:colOff>
      <xdr:row>29</xdr:row>
      <xdr:rowOff>133351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83E48AE-B866-4796-B9C6-8EB7987EAF5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198462</xdr:colOff>
      <xdr:row>30</xdr:row>
      <xdr:rowOff>136226</xdr:rowOff>
    </xdr:from>
    <xdr:to>
      <xdr:col>9</xdr:col>
      <xdr:colOff>424703</xdr:colOff>
      <xdr:row>53</xdr:row>
      <xdr:rowOff>58830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92DD0DD-8605-4204-98A6-571172B0A40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60503</xdr:colOff>
      <xdr:row>30</xdr:row>
      <xdr:rowOff>60028</xdr:rowOff>
    </xdr:from>
    <xdr:to>
      <xdr:col>18</xdr:col>
      <xdr:colOff>254933</xdr:colOff>
      <xdr:row>52</xdr:row>
      <xdr:rowOff>173131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4F2B9EC-2BE0-4701-BA50-C2D9E589F15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657154</xdr:colOff>
      <xdr:row>56</xdr:row>
      <xdr:rowOff>82999</xdr:rowOff>
    </xdr:from>
    <xdr:to>
      <xdr:col>18</xdr:col>
      <xdr:colOff>152400</xdr:colOff>
      <xdr:row>79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1898748-8814-43A9-A463-A20BE9CDE7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245593</xdr:colOff>
      <xdr:row>2</xdr:row>
      <xdr:rowOff>161319</xdr:rowOff>
    </xdr:from>
    <xdr:to>
      <xdr:col>11</xdr:col>
      <xdr:colOff>493991</xdr:colOff>
      <xdr:row>3</xdr:row>
      <xdr:rowOff>308162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1157321" y="525510"/>
          <a:ext cx="1761192" cy="70713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507998</xdr:colOff>
      <xdr:row>1</xdr:row>
      <xdr:rowOff>170657</xdr:rowOff>
    </xdr:from>
    <xdr:to>
      <xdr:col>19</xdr:col>
      <xdr:colOff>619124</xdr:colOff>
      <xdr:row>3</xdr:row>
      <xdr:rowOff>79376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5081248" y="377032"/>
          <a:ext cx="1635126" cy="8770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291381</xdr:colOff>
      <xdr:row>1</xdr:row>
      <xdr:rowOff>104084</xdr:rowOff>
    </xdr:from>
    <xdr:to>
      <xdr:col>10</xdr:col>
      <xdr:colOff>100882</xdr:colOff>
      <xdr:row>2</xdr:row>
      <xdr:rowOff>445524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2643155" y="303802"/>
          <a:ext cx="1791316" cy="90986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199836</xdr:colOff>
      <xdr:row>1</xdr:row>
      <xdr:rowOff>128634</xdr:rowOff>
    </xdr:from>
    <xdr:to>
      <xdr:col>17</xdr:col>
      <xdr:colOff>395006</xdr:colOff>
      <xdr:row>2</xdr:row>
      <xdr:rowOff>448235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2932520" y="324737"/>
          <a:ext cx="1623920" cy="87989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210701</xdr:colOff>
      <xdr:row>1</xdr:row>
      <xdr:rowOff>247146</xdr:rowOff>
    </xdr:from>
    <xdr:to>
      <xdr:col>11</xdr:col>
      <xdr:colOff>464703</xdr:colOff>
      <xdr:row>2</xdr:row>
      <xdr:rowOff>330490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1121156" y="449191"/>
          <a:ext cx="1783774" cy="64618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73D3B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000" b="1">
              <a:solidFill>
                <a:srgbClr val="73D3BC"/>
              </a:solidFill>
            </a:rPr>
            <a:t>Contenido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norte.sharepoint.com/sites/InformacinyEstadstica/Documentos%20compartidos/General/Estad&#237;sticas/Estados%20Acad&#233;micos/Estados%20Acad&#233;micos%20202410/Informe/Resumen%202023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 semestre"/>
      <sheetName val="II  semestre"/>
      <sheetName val="Combinados"/>
      <sheetName val="BD 2023-2"/>
      <sheetName val="Curvas de promedio"/>
    </sheetNames>
    <sheetDataSet>
      <sheetData sheetId="0">
        <row r="13">
          <cell r="C13" t="str">
            <v>Distinguido</v>
          </cell>
          <cell r="D13" t="str">
            <v>Normal</v>
          </cell>
          <cell r="E13" t="str">
            <v>Período de Prueba Definitivo</v>
          </cell>
          <cell r="F13" t="str">
            <v>Fuera de Programa</v>
          </cell>
          <cell r="G13" t="str">
            <v>Período de Prueba Transitorio</v>
          </cell>
        </row>
        <row r="20">
          <cell r="B20" t="str">
            <v>2019-1</v>
          </cell>
          <cell r="C20">
            <v>0.33884726652325498</v>
          </cell>
          <cell r="D20">
            <v>0.61019212224612418</v>
          </cell>
          <cell r="E20">
            <v>1.8099547511312219E-2</v>
          </cell>
          <cell r="F20">
            <v>2.759439210741043E-2</v>
          </cell>
          <cell r="G20">
            <v>5.2666716118982271E-3</v>
          </cell>
        </row>
        <row r="21">
          <cell r="B21" t="str">
            <v>2020-1</v>
          </cell>
          <cell r="C21">
            <v>0.40158266748617089</v>
          </cell>
          <cell r="D21">
            <v>0.57951751690227415</v>
          </cell>
          <cell r="E21">
            <v>3.1499692685925014E-3</v>
          </cell>
          <cell r="F21">
            <v>1.4290104486785495E-2</v>
          </cell>
          <cell r="G21">
            <v>1.4597418561770128E-3</v>
          </cell>
        </row>
        <row r="22">
          <cell r="B22" t="str">
            <v>2021-1</v>
          </cell>
          <cell r="C22">
            <v>0.51420860454040329</v>
          </cell>
          <cell r="D22">
            <v>0.47047150341324018</v>
          </cell>
          <cell r="E22">
            <v>4.9214160977933009E-3</v>
          </cell>
          <cell r="F22">
            <v>8.8903000476266078E-3</v>
          </cell>
          <cell r="G22">
            <v>1.5081759009366567E-3</v>
          </cell>
        </row>
        <row r="23">
          <cell r="B23" t="str">
            <v>2022-1</v>
          </cell>
          <cell r="C23">
            <v>0.53034850758712704</v>
          </cell>
          <cell r="D23">
            <v>0.44030348507587125</v>
          </cell>
          <cell r="E23">
            <v>1.0338502584625646E-2</v>
          </cell>
          <cell r="F23">
            <v>1.3173253293313323E-2</v>
          </cell>
          <cell r="G23">
            <v>5.8362514590628647E-3</v>
          </cell>
        </row>
        <row r="24">
          <cell r="B24" t="str">
            <v>2023-1</v>
          </cell>
          <cell r="C24">
            <v>0.53006201132380693</v>
          </cell>
          <cell r="D24">
            <v>0.4359665678080345</v>
          </cell>
          <cell r="E24">
            <v>1.2132650310056619E-2</v>
          </cell>
          <cell r="F24">
            <v>1.6536353015188281E-2</v>
          </cell>
          <cell r="G24">
            <v>5.3024175429136336E-3</v>
          </cell>
        </row>
      </sheetData>
      <sheetData sheetId="1">
        <row r="13">
          <cell r="C13" t="str">
            <v>Distinguido</v>
          </cell>
          <cell r="D13" t="str">
            <v>Normal</v>
          </cell>
          <cell r="E13" t="str">
            <v>Período de Prueba Definitivo</v>
          </cell>
          <cell r="F13" t="str">
            <v>Fuera de Programa</v>
          </cell>
          <cell r="G13" t="str">
            <v>Período de Prueba Transitorio</v>
          </cell>
        </row>
        <row r="20">
          <cell r="B20" t="str">
            <v>2019-2</v>
          </cell>
          <cell r="C20">
            <v>0.35847489618724049</v>
          </cell>
          <cell r="D20">
            <v>0.59395998489996227</v>
          </cell>
          <cell r="E20">
            <v>1.9026047565118914E-2</v>
          </cell>
          <cell r="F20">
            <v>2.4613061532653833E-2</v>
          </cell>
          <cell r="G20">
            <v>3.9260098150245377E-3</v>
          </cell>
        </row>
        <row r="21">
          <cell r="B21" t="str">
            <v>2020-2</v>
          </cell>
          <cell r="C21">
            <v>0.48611562195518027</v>
          </cell>
          <cell r="D21">
            <v>0.49399155569990255</v>
          </cell>
          <cell r="E21">
            <v>9.1750568366352706E-3</v>
          </cell>
          <cell r="F21">
            <v>9.5810328028580714E-3</v>
          </cell>
          <cell r="G21">
            <v>1.1367327054238388E-3</v>
          </cell>
        </row>
        <row r="22">
          <cell r="B22" t="str">
            <v>2021-2</v>
          </cell>
          <cell r="C22">
            <v>0.55638911788953005</v>
          </cell>
          <cell r="D22">
            <v>0.42275350370981041</v>
          </cell>
          <cell r="E22">
            <v>1.1376751854905194E-2</v>
          </cell>
          <cell r="F22">
            <v>8.1615828524319867E-3</v>
          </cell>
          <cell r="G22">
            <v>1.3190436933223414E-3</v>
          </cell>
        </row>
        <row r="23">
          <cell r="B23" t="str">
            <v>2022-2</v>
          </cell>
          <cell r="C23">
            <v>0.53800000000000003</v>
          </cell>
          <cell r="D23">
            <v>0.433</v>
          </cell>
          <cell r="E23">
            <v>1.2E-2</v>
          </cell>
          <cell r="F23">
            <v>1.2999999999999999E-2</v>
          </cell>
          <cell r="G23">
            <v>3.0000000000000001E-3</v>
          </cell>
        </row>
        <row r="24">
          <cell r="B24" t="str">
            <v>2023-2</v>
          </cell>
          <cell r="C24">
            <v>0.53236679287099453</v>
          </cell>
          <cell r="D24">
            <v>0.43485086342229201</v>
          </cell>
          <cell r="E24">
            <v>1.2835903592206113E-2</v>
          </cell>
          <cell r="F24">
            <v>1.652968879859636E-2</v>
          </cell>
          <cell r="G24">
            <v>3.4167513159109797E-3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33"/>
  <sheetViews>
    <sheetView showGridLines="0" topLeftCell="A7" zoomScale="87" zoomScaleNormal="73" workbookViewId="0">
      <selection activeCell="B2" sqref="B2"/>
    </sheetView>
  </sheetViews>
  <sheetFormatPr baseColWidth="10" defaultColWidth="11.42578125" defaultRowHeight="15" x14ac:dyDescent="0.25"/>
  <cols>
    <col min="1" max="9" width="11.42578125" style="1"/>
    <col min="10" max="10" width="6.28515625" style="1" customWidth="1"/>
    <col min="11" max="16384" width="11.42578125" style="1"/>
  </cols>
  <sheetData>
    <row r="1" spans="1:17" ht="20.100000000000001" customHeight="1" x14ac:dyDescent="0.25">
      <c r="A1" s="3" t="s">
        <v>87</v>
      </c>
    </row>
    <row r="2" spans="1:17" ht="20.100000000000001" customHeight="1" thickBot="1" x14ac:dyDescent="0.3"/>
    <row r="3" spans="1:17" ht="20.100000000000001" customHeight="1" thickTop="1" x14ac:dyDescent="0.25">
      <c r="C3" s="269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1"/>
    </row>
    <row r="4" spans="1:17" ht="20.100000000000001" customHeight="1" x14ac:dyDescent="0.25">
      <c r="C4" s="27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73"/>
    </row>
    <row r="5" spans="1:17" ht="20.100000000000001" customHeight="1" x14ac:dyDescent="0.25">
      <c r="C5" s="27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73"/>
    </row>
    <row r="6" spans="1:17" ht="20.100000000000001" customHeight="1" x14ac:dyDescent="0.25">
      <c r="C6" s="27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73"/>
    </row>
    <row r="7" spans="1:17" ht="19.5" customHeight="1" x14ac:dyDescent="0.25">
      <c r="C7" s="27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73"/>
    </row>
    <row r="8" spans="1:17" ht="42" customHeight="1" x14ac:dyDescent="0.5">
      <c r="C8" s="274"/>
      <c r="D8" s="275"/>
      <c r="E8" s="275"/>
      <c r="F8" s="275"/>
      <c r="G8" s="275"/>
      <c r="H8" s="275"/>
      <c r="I8" s="275"/>
      <c r="J8" s="275"/>
      <c r="K8" s="298" t="s">
        <v>0</v>
      </c>
      <c r="L8" s="275"/>
      <c r="M8" s="275"/>
      <c r="N8" s="275"/>
      <c r="O8" s="275"/>
      <c r="P8" s="275"/>
      <c r="Q8" s="276"/>
    </row>
    <row r="9" spans="1:17" ht="20.100000000000001" customHeight="1" x14ac:dyDescent="0.4">
      <c r="C9" s="277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9"/>
    </row>
    <row r="10" spans="1:17" ht="20.100000000000001" customHeight="1" x14ac:dyDescent="0.35">
      <c r="C10" s="280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2"/>
    </row>
    <row r="11" spans="1:17" ht="20.100000000000001" customHeight="1" x14ac:dyDescent="0.35">
      <c r="C11" s="280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2"/>
    </row>
    <row r="12" spans="1:17" ht="20.100000000000001" customHeight="1" x14ac:dyDescent="0.35">
      <c r="C12" s="283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5"/>
    </row>
    <row r="13" spans="1:17" ht="21" x14ac:dyDescent="0.35">
      <c r="C13" s="283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5"/>
    </row>
    <row r="14" spans="1:17" ht="30" x14ac:dyDescent="0.4">
      <c r="C14" s="306" t="s">
        <v>1</v>
      </c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8"/>
    </row>
    <row r="15" spans="1:17" ht="27" x14ac:dyDescent="0.35">
      <c r="C15" s="309" t="str">
        <f>CONCATENATE(IF(RIGHT(A1,1)="1","I","II")," SEMESTRE DE ",LEFT(A1,4))</f>
        <v>II SEMESTRE DE 2023</v>
      </c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1"/>
    </row>
    <row r="16" spans="1:17" ht="21" x14ac:dyDescent="0.35">
      <c r="C16" s="312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4"/>
    </row>
    <row r="17" spans="3:17" ht="21" x14ac:dyDescent="0.35">
      <c r="C17" s="280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2"/>
    </row>
    <row r="18" spans="3:17" ht="21" x14ac:dyDescent="0.35">
      <c r="C18" s="280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2"/>
    </row>
    <row r="19" spans="3:17" ht="21" x14ac:dyDescent="0.35">
      <c r="C19" s="280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2"/>
    </row>
    <row r="20" spans="3:17" ht="21" x14ac:dyDescent="0.35">
      <c r="C20" s="286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5"/>
    </row>
    <row r="21" spans="3:17" ht="21" x14ac:dyDescent="0.35">
      <c r="C21" s="286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5"/>
    </row>
    <row r="22" spans="3:17" ht="21" x14ac:dyDescent="0.35">
      <c r="C22" s="286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5"/>
    </row>
    <row r="23" spans="3:17" ht="21" x14ac:dyDescent="0.35">
      <c r="C23" s="286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5"/>
    </row>
    <row r="24" spans="3:17" ht="25.5" x14ac:dyDescent="0.35">
      <c r="C24" s="315" t="s">
        <v>2</v>
      </c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7"/>
    </row>
    <row r="25" spans="3:17" ht="19.5" x14ac:dyDescent="0.25">
      <c r="C25" s="287"/>
      <c r="D25" s="288"/>
      <c r="E25" s="288"/>
      <c r="F25" s="288"/>
      <c r="G25" s="289"/>
      <c r="H25" s="289"/>
      <c r="I25" s="288"/>
      <c r="J25" s="290" t="s">
        <v>3</v>
      </c>
      <c r="K25" s="288"/>
      <c r="L25" s="289"/>
      <c r="M25" s="288"/>
      <c r="N25" s="289"/>
      <c r="O25" s="288"/>
      <c r="P25" s="288"/>
      <c r="Q25" s="291"/>
    </row>
    <row r="26" spans="3:17" ht="19.5" x14ac:dyDescent="0.25">
      <c r="C26" s="287"/>
      <c r="D26" s="288"/>
      <c r="E26" s="288"/>
      <c r="F26" s="288"/>
      <c r="G26" s="289"/>
      <c r="H26" s="289"/>
      <c r="I26" s="288"/>
      <c r="J26" s="290" t="s">
        <v>4</v>
      </c>
      <c r="K26" s="288"/>
      <c r="L26" s="289"/>
      <c r="M26" s="288"/>
      <c r="N26" s="289"/>
      <c r="O26" s="288"/>
      <c r="P26" s="288"/>
      <c r="Q26" s="291"/>
    </row>
    <row r="27" spans="3:17" ht="19.5" x14ac:dyDescent="0.25">
      <c r="C27" s="287"/>
      <c r="D27" s="288"/>
      <c r="E27" s="288"/>
      <c r="F27" s="288"/>
      <c r="G27" s="289"/>
      <c r="H27" s="289"/>
      <c r="I27" s="288"/>
      <c r="J27" s="290"/>
      <c r="K27" s="288"/>
      <c r="L27" s="289"/>
      <c r="M27" s="288"/>
      <c r="N27" s="289"/>
      <c r="O27" s="288"/>
      <c r="P27" s="288"/>
      <c r="Q27" s="291"/>
    </row>
    <row r="28" spans="3:17" ht="22.5" x14ac:dyDescent="0.3">
      <c r="C28" s="318" t="s">
        <v>93</v>
      </c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20"/>
    </row>
    <row r="29" spans="3:17" ht="21" x14ac:dyDescent="0.35">
      <c r="C29" s="292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4"/>
    </row>
    <row r="30" spans="3:17" x14ac:dyDescent="0.25">
      <c r="C30" s="27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73"/>
    </row>
    <row r="31" spans="3:17" x14ac:dyDescent="0.25">
      <c r="C31" s="27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73"/>
    </row>
    <row r="32" spans="3:17" ht="15.75" thickBot="1" x14ac:dyDescent="0.3">
      <c r="C32" s="295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7"/>
    </row>
    <row r="33" ht="15.75" thickTop="1" x14ac:dyDescent="0.25"/>
  </sheetData>
  <mergeCells count="5">
    <mergeCell ref="C14:Q14"/>
    <mergeCell ref="C15:Q15"/>
    <mergeCell ref="C16:Q16"/>
    <mergeCell ref="C24:Q24"/>
    <mergeCell ref="C28:Q2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95"/>
  <sheetViews>
    <sheetView showGridLines="0" topLeftCell="A56" zoomScale="60" zoomScaleNormal="60" workbookViewId="0">
      <selection activeCell="C55" sqref="C55:Q95"/>
    </sheetView>
  </sheetViews>
  <sheetFormatPr baseColWidth="10" defaultColWidth="11.42578125" defaultRowHeight="15" x14ac:dyDescent="0.25"/>
  <cols>
    <col min="2" max="2" width="46.42578125" customWidth="1"/>
    <col min="3" max="17" width="10.7109375" customWidth="1"/>
  </cols>
  <sheetData>
    <row r="1" spans="2:17" ht="15.75" customHeight="1" thickBot="1" x14ac:dyDescent="0.3"/>
    <row r="2" spans="2:17" ht="43.5" customHeight="1" thickTop="1" x14ac:dyDescent="0.4">
      <c r="B2" s="354" t="str">
        <f>+CONCATENATE("PROMEDIOS ACUMULADOS ",'Portada informe E.A.'!A1," POR PROGRAMAS ACADÉMICOS Y GÉNERO")</f>
        <v>PROMEDIOS ACUMULADOS 2023-2 POR PROGRAMAS ACADÉMICOS Y GÉNERO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6"/>
    </row>
    <row r="3" spans="2:17" ht="43.5" customHeight="1" thickBot="1" x14ac:dyDescent="0.3">
      <c r="B3" s="350" t="s">
        <v>97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2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79"/>
      <c r="C6" s="353" t="s">
        <v>88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 t="s">
        <v>72</v>
      </c>
      <c r="P6" s="348"/>
      <c r="Q6" s="348" t="s">
        <v>73</v>
      </c>
    </row>
    <row r="7" spans="2:17" ht="15" customHeight="1" thickBot="1" x14ac:dyDescent="0.3">
      <c r="B7" s="348" t="s">
        <v>17</v>
      </c>
      <c r="C7" s="348" t="s">
        <v>18</v>
      </c>
      <c r="D7" s="348"/>
      <c r="E7" s="349" t="s">
        <v>19</v>
      </c>
      <c r="F7" s="349"/>
      <c r="G7" s="349" t="s">
        <v>20</v>
      </c>
      <c r="H7" s="349"/>
      <c r="I7" s="349" t="s">
        <v>21</v>
      </c>
      <c r="J7" s="349"/>
      <c r="K7" s="349" t="s">
        <v>22</v>
      </c>
      <c r="L7" s="349"/>
      <c r="M7" s="349" t="s">
        <v>23</v>
      </c>
      <c r="N7" s="349"/>
      <c r="O7" s="348"/>
      <c r="P7" s="348"/>
      <c r="Q7" s="348"/>
    </row>
    <row r="8" spans="2:17" ht="15.75" customHeight="1" thickBot="1" x14ac:dyDescent="0.3">
      <c r="B8" s="348"/>
      <c r="C8" s="66" t="s">
        <v>74</v>
      </c>
      <c r="D8" s="67" t="s">
        <v>75</v>
      </c>
      <c r="E8" s="66" t="s">
        <v>74</v>
      </c>
      <c r="F8" s="80" t="s">
        <v>75</v>
      </c>
      <c r="G8" s="66" t="s">
        <v>74</v>
      </c>
      <c r="H8" s="81" t="s">
        <v>75</v>
      </c>
      <c r="I8" s="66" t="s">
        <v>74</v>
      </c>
      <c r="J8" s="67" t="s">
        <v>75</v>
      </c>
      <c r="K8" s="66" t="s">
        <v>74</v>
      </c>
      <c r="L8" s="67" t="s">
        <v>75</v>
      </c>
      <c r="M8" s="66" t="s">
        <v>74</v>
      </c>
      <c r="N8" s="67" t="s">
        <v>75</v>
      </c>
      <c r="O8" s="66" t="s">
        <v>74</v>
      </c>
      <c r="P8" s="67" t="s">
        <v>75</v>
      </c>
      <c r="Q8" s="348"/>
    </row>
    <row r="9" spans="2:17" ht="20.25" customHeight="1" thickBot="1" x14ac:dyDescent="0.3">
      <c r="B9" s="7" t="s">
        <v>25</v>
      </c>
      <c r="C9" s="8">
        <v>2</v>
      </c>
      <c r="D9" s="9">
        <v>10</v>
      </c>
      <c r="E9" s="8">
        <v>3</v>
      </c>
      <c r="F9" s="9">
        <v>20</v>
      </c>
      <c r="G9" s="8">
        <v>1</v>
      </c>
      <c r="H9" s="9">
        <v>0</v>
      </c>
      <c r="I9" s="8">
        <v>22</v>
      </c>
      <c r="J9" s="9">
        <v>50</v>
      </c>
      <c r="K9" s="8">
        <v>178</v>
      </c>
      <c r="L9" s="9">
        <v>378</v>
      </c>
      <c r="M9" s="8">
        <v>604</v>
      </c>
      <c r="N9" s="9">
        <v>400</v>
      </c>
      <c r="O9" s="8">
        <v>810</v>
      </c>
      <c r="P9" s="9">
        <v>858</v>
      </c>
      <c r="Q9" s="8">
        <v>1668</v>
      </c>
    </row>
    <row r="10" spans="2:17" ht="20.25" customHeight="1" thickTop="1" thickBot="1" x14ac:dyDescent="0.3">
      <c r="B10" s="10" t="s">
        <v>26</v>
      </c>
      <c r="C10" s="11">
        <v>0</v>
      </c>
      <c r="D10" s="12">
        <v>5</v>
      </c>
      <c r="E10" s="11">
        <v>2</v>
      </c>
      <c r="F10" s="12">
        <v>11</v>
      </c>
      <c r="G10" s="11">
        <v>0</v>
      </c>
      <c r="H10" s="12">
        <v>0</v>
      </c>
      <c r="I10" s="11">
        <v>15</v>
      </c>
      <c r="J10" s="12">
        <v>28</v>
      </c>
      <c r="K10" s="11">
        <v>78</v>
      </c>
      <c r="L10" s="12">
        <v>223</v>
      </c>
      <c r="M10" s="11">
        <v>198</v>
      </c>
      <c r="N10" s="12">
        <v>181</v>
      </c>
      <c r="O10" s="11">
        <v>293</v>
      </c>
      <c r="P10" s="12">
        <v>448</v>
      </c>
      <c r="Q10" s="11">
        <v>741</v>
      </c>
    </row>
    <row r="11" spans="2:17" ht="20.25" customHeight="1" thickTop="1" thickBot="1" x14ac:dyDescent="0.3">
      <c r="B11" s="10" t="s">
        <v>27</v>
      </c>
      <c r="C11" s="11">
        <v>1</v>
      </c>
      <c r="D11" s="12">
        <v>4</v>
      </c>
      <c r="E11" s="11">
        <v>0</v>
      </c>
      <c r="F11" s="12">
        <v>6</v>
      </c>
      <c r="G11" s="11">
        <v>0</v>
      </c>
      <c r="H11" s="12">
        <v>0</v>
      </c>
      <c r="I11" s="11">
        <v>2</v>
      </c>
      <c r="J11" s="12">
        <v>11</v>
      </c>
      <c r="K11" s="11">
        <v>56</v>
      </c>
      <c r="L11" s="12">
        <v>105</v>
      </c>
      <c r="M11" s="11">
        <v>348</v>
      </c>
      <c r="N11" s="12">
        <v>165</v>
      </c>
      <c r="O11" s="11">
        <v>407</v>
      </c>
      <c r="P11" s="12">
        <v>291</v>
      </c>
      <c r="Q11" s="11">
        <v>698</v>
      </c>
    </row>
    <row r="12" spans="2:17" ht="17.25" thickTop="1" thickBot="1" x14ac:dyDescent="0.3">
      <c r="B12" s="10" t="s">
        <v>28</v>
      </c>
      <c r="C12" s="11">
        <v>1</v>
      </c>
      <c r="D12" s="12">
        <v>1</v>
      </c>
      <c r="E12" s="11">
        <v>1</v>
      </c>
      <c r="F12" s="12">
        <v>3</v>
      </c>
      <c r="G12" s="11">
        <v>1</v>
      </c>
      <c r="H12" s="12">
        <v>0</v>
      </c>
      <c r="I12" s="11">
        <v>5</v>
      </c>
      <c r="J12" s="12">
        <v>11</v>
      </c>
      <c r="K12" s="11">
        <v>44</v>
      </c>
      <c r="L12" s="12">
        <v>50</v>
      </c>
      <c r="M12" s="11">
        <v>58</v>
      </c>
      <c r="N12" s="12">
        <v>54</v>
      </c>
      <c r="O12" s="11">
        <v>110</v>
      </c>
      <c r="P12" s="12">
        <v>119</v>
      </c>
      <c r="Q12" s="11">
        <v>229</v>
      </c>
    </row>
    <row r="13" spans="2:17" ht="45.75" customHeight="1" thickTop="1" thickBot="1" x14ac:dyDescent="0.3">
      <c r="B13" s="13" t="s">
        <v>29</v>
      </c>
      <c r="C13" s="14">
        <v>9</v>
      </c>
      <c r="D13" s="15">
        <v>8</v>
      </c>
      <c r="E13" s="14">
        <v>11</v>
      </c>
      <c r="F13" s="15">
        <v>15</v>
      </c>
      <c r="G13" s="14">
        <v>4</v>
      </c>
      <c r="H13" s="15">
        <v>1</v>
      </c>
      <c r="I13" s="14">
        <v>38</v>
      </c>
      <c r="J13" s="15">
        <v>42</v>
      </c>
      <c r="K13" s="14">
        <v>202</v>
      </c>
      <c r="L13" s="15">
        <v>150</v>
      </c>
      <c r="M13" s="14">
        <v>412</v>
      </c>
      <c r="N13" s="15">
        <v>184</v>
      </c>
      <c r="O13" s="14">
        <v>676</v>
      </c>
      <c r="P13" s="15">
        <v>400</v>
      </c>
      <c r="Q13" s="14">
        <v>1076</v>
      </c>
    </row>
    <row r="14" spans="2:17" ht="17.25" thickTop="1" thickBot="1" x14ac:dyDescent="0.3">
      <c r="B14" s="10" t="s">
        <v>30</v>
      </c>
      <c r="C14" s="11">
        <v>7</v>
      </c>
      <c r="D14" s="12">
        <v>7</v>
      </c>
      <c r="E14" s="11">
        <v>10</v>
      </c>
      <c r="F14" s="12">
        <v>14</v>
      </c>
      <c r="G14" s="11">
        <v>4</v>
      </c>
      <c r="H14" s="12">
        <v>1</v>
      </c>
      <c r="I14" s="11">
        <v>36</v>
      </c>
      <c r="J14" s="12">
        <v>34</v>
      </c>
      <c r="K14" s="11">
        <v>170</v>
      </c>
      <c r="L14" s="12">
        <v>126</v>
      </c>
      <c r="M14" s="11">
        <v>194</v>
      </c>
      <c r="N14" s="12">
        <v>109</v>
      </c>
      <c r="O14" s="11">
        <v>421</v>
      </c>
      <c r="P14" s="12">
        <v>291</v>
      </c>
      <c r="Q14" s="11">
        <v>712</v>
      </c>
    </row>
    <row r="15" spans="2:17" ht="17.25" thickTop="1" thickBot="1" x14ac:dyDescent="0.3">
      <c r="B15" s="10" t="s">
        <v>31</v>
      </c>
      <c r="C15" s="11">
        <v>0</v>
      </c>
      <c r="D15" s="12">
        <v>1</v>
      </c>
      <c r="E15" s="11">
        <v>1</v>
      </c>
      <c r="F15" s="12">
        <v>1</v>
      </c>
      <c r="G15" s="11">
        <v>0</v>
      </c>
      <c r="H15" s="12">
        <v>0</v>
      </c>
      <c r="I15" s="11">
        <v>2</v>
      </c>
      <c r="J15" s="12">
        <v>2</v>
      </c>
      <c r="K15" s="11">
        <v>13</v>
      </c>
      <c r="L15" s="12">
        <v>13</v>
      </c>
      <c r="M15" s="11">
        <v>54</v>
      </c>
      <c r="N15" s="12">
        <v>38</v>
      </c>
      <c r="O15" s="11">
        <v>70</v>
      </c>
      <c r="P15" s="12">
        <v>55</v>
      </c>
      <c r="Q15" s="11">
        <v>125</v>
      </c>
    </row>
    <row r="16" spans="2:17" ht="17.25" thickTop="1" thickBot="1" x14ac:dyDescent="0.3">
      <c r="B16" s="10" t="s">
        <v>32</v>
      </c>
      <c r="C16" s="11">
        <v>2</v>
      </c>
      <c r="D16" s="12">
        <v>0</v>
      </c>
      <c r="E16" s="11">
        <v>0</v>
      </c>
      <c r="F16" s="12">
        <v>0</v>
      </c>
      <c r="G16" s="11">
        <v>0</v>
      </c>
      <c r="H16" s="12">
        <v>0</v>
      </c>
      <c r="I16" s="11">
        <v>0</v>
      </c>
      <c r="J16" s="12">
        <v>6</v>
      </c>
      <c r="K16" s="11">
        <v>19</v>
      </c>
      <c r="L16" s="12">
        <v>11</v>
      </c>
      <c r="M16" s="11">
        <v>164</v>
      </c>
      <c r="N16" s="12">
        <v>37</v>
      </c>
      <c r="O16" s="11">
        <v>185</v>
      </c>
      <c r="P16" s="12">
        <v>54</v>
      </c>
      <c r="Q16" s="11">
        <v>239</v>
      </c>
    </row>
    <row r="17" spans="2:17" ht="17.25" thickTop="1" thickBot="1" x14ac:dyDescent="0.3">
      <c r="B17" s="16" t="s">
        <v>33</v>
      </c>
      <c r="C17" s="17">
        <v>7</v>
      </c>
      <c r="D17" s="18">
        <v>4</v>
      </c>
      <c r="E17" s="17">
        <v>18</v>
      </c>
      <c r="F17" s="18">
        <v>26</v>
      </c>
      <c r="G17" s="17">
        <v>4</v>
      </c>
      <c r="H17" s="18">
        <v>1</v>
      </c>
      <c r="I17" s="17">
        <v>66</v>
      </c>
      <c r="J17" s="18">
        <v>47</v>
      </c>
      <c r="K17" s="17">
        <v>532</v>
      </c>
      <c r="L17" s="18">
        <v>319</v>
      </c>
      <c r="M17" s="17">
        <v>516</v>
      </c>
      <c r="N17" s="18">
        <v>297</v>
      </c>
      <c r="O17" s="17">
        <v>1143</v>
      </c>
      <c r="P17" s="18">
        <v>694</v>
      </c>
      <c r="Q17" s="17">
        <v>1837</v>
      </c>
    </row>
    <row r="18" spans="2:17" ht="17.25" thickTop="1" thickBot="1" x14ac:dyDescent="0.3">
      <c r="B18" s="10" t="s">
        <v>34</v>
      </c>
      <c r="C18" s="11">
        <v>1</v>
      </c>
      <c r="D18" s="12">
        <v>3</v>
      </c>
      <c r="E18" s="11">
        <v>9</v>
      </c>
      <c r="F18" s="12">
        <v>20</v>
      </c>
      <c r="G18" s="11">
        <v>3</v>
      </c>
      <c r="H18" s="12">
        <v>0</v>
      </c>
      <c r="I18" s="11">
        <v>39</v>
      </c>
      <c r="J18" s="12">
        <v>30</v>
      </c>
      <c r="K18" s="11">
        <v>366</v>
      </c>
      <c r="L18" s="12">
        <v>275</v>
      </c>
      <c r="M18" s="11">
        <v>409</v>
      </c>
      <c r="N18" s="12">
        <v>270</v>
      </c>
      <c r="O18" s="11">
        <v>827</v>
      </c>
      <c r="P18" s="12">
        <v>598</v>
      </c>
      <c r="Q18" s="11">
        <v>1425</v>
      </c>
    </row>
    <row r="19" spans="2:17" ht="17.25" thickTop="1" thickBot="1" x14ac:dyDescent="0.3">
      <c r="B19" s="10" t="s">
        <v>35</v>
      </c>
      <c r="C19" s="11">
        <v>3</v>
      </c>
      <c r="D19" s="12">
        <v>0</v>
      </c>
      <c r="E19" s="11">
        <v>2</v>
      </c>
      <c r="F19" s="12">
        <v>0</v>
      </c>
      <c r="G19" s="11">
        <v>0</v>
      </c>
      <c r="H19" s="12">
        <v>0</v>
      </c>
      <c r="I19" s="11">
        <v>5</v>
      </c>
      <c r="J19" s="12">
        <v>0</v>
      </c>
      <c r="K19" s="11">
        <v>95</v>
      </c>
      <c r="L19" s="12">
        <v>15</v>
      </c>
      <c r="M19" s="11">
        <v>55</v>
      </c>
      <c r="N19" s="12">
        <v>9</v>
      </c>
      <c r="O19" s="11">
        <v>160</v>
      </c>
      <c r="P19" s="12">
        <v>24</v>
      </c>
      <c r="Q19" s="11">
        <v>184</v>
      </c>
    </row>
    <row r="20" spans="2:17" ht="17.25" thickTop="1" thickBot="1" x14ac:dyDescent="0.3">
      <c r="B20" s="10" t="s">
        <v>36</v>
      </c>
      <c r="C20" s="11">
        <v>3</v>
      </c>
      <c r="D20" s="12">
        <v>1</v>
      </c>
      <c r="E20" s="11">
        <v>7</v>
      </c>
      <c r="F20" s="12">
        <v>6</v>
      </c>
      <c r="G20" s="11">
        <v>1</v>
      </c>
      <c r="H20" s="12">
        <v>1</v>
      </c>
      <c r="I20" s="11">
        <v>22</v>
      </c>
      <c r="J20" s="12">
        <v>17</v>
      </c>
      <c r="K20" s="11">
        <v>71</v>
      </c>
      <c r="L20" s="12">
        <v>29</v>
      </c>
      <c r="M20" s="11">
        <v>52</v>
      </c>
      <c r="N20" s="12">
        <v>18</v>
      </c>
      <c r="O20" s="11">
        <v>156</v>
      </c>
      <c r="P20" s="12">
        <v>72</v>
      </c>
      <c r="Q20" s="11">
        <v>228</v>
      </c>
    </row>
    <row r="21" spans="2:17" ht="17.25" thickTop="1" thickBot="1" x14ac:dyDescent="0.3">
      <c r="B21" s="19" t="s">
        <v>37</v>
      </c>
      <c r="C21" s="14">
        <v>5</v>
      </c>
      <c r="D21" s="15">
        <v>34</v>
      </c>
      <c r="E21" s="14">
        <v>24</v>
      </c>
      <c r="F21" s="15">
        <v>107</v>
      </c>
      <c r="G21" s="14">
        <v>3</v>
      </c>
      <c r="H21" s="15">
        <v>10</v>
      </c>
      <c r="I21" s="14">
        <v>88</v>
      </c>
      <c r="J21" s="15">
        <v>335</v>
      </c>
      <c r="K21" s="14">
        <v>350</v>
      </c>
      <c r="L21" s="15">
        <v>843</v>
      </c>
      <c r="M21" s="14">
        <v>377</v>
      </c>
      <c r="N21" s="15">
        <v>797</v>
      </c>
      <c r="O21" s="14">
        <v>847</v>
      </c>
      <c r="P21" s="15">
        <v>2126</v>
      </c>
      <c r="Q21" s="14">
        <v>2973</v>
      </c>
    </row>
    <row r="22" spans="2:17" ht="17.25" thickTop="1" thickBot="1" x14ac:dyDescent="0.3">
      <c r="B22" s="20" t="s">
        <v>38</v>
      </c>
      <c r="C22" s="21">
        <v>1</v>
      </c>
      <c r="D22" s="22">
        <v>12</v>
      </c>
      <c r="E22" s="21">
        <v>10</v>
      </c>
      <c r="F22" s="22">
        <v>24</v>
      </c>
      <c r="G22" s="21">
        <v>1</v>
      </c>
      <c r="H22" s="22">
        <v>3</v>
      </c>
      <c r="I22" s="21">
        <v>25</v>
      </c>
      <c r="J22" s="22">
        <v>74</v>
      </c>
      <c r="K22" s="21">
        <v>67</v>
      </c>
      <c r="L22" s="22">
        <v>177</v>
      </c>
      <c r="M22" s="21">
        <v>90</v>
      </c>
      <c r="N22" s="22">
        <v>153</v>
      </c>
      <c r="O22" s="21">
        <v>194</v>
      </c>
      <c r="P22" s="22">
        <v>443</v>
      </c>
      <c r="Q22" s="21">
        <v>637</v>
      </c>
    </row>
    <row r="23" spans="2:17" ht="17.25" thickTop="1" thickBot="1" x14ac:dyDescent="0.3">
      <c r="B23" s="10" t="s">
        <v>39</v>
      </c>
      <c r="C23" s="11">
        <v>1</v>
      </c>
      <c r="D23" s="12">
        <v>10</v>
      </c>
      <c r="E23" s="11">
        <v>6</v>
      </c>
      <c r="F23" s="12">
        <v>37</v>
      </c>
      <c r="G23" s="11">
        <v>0</v>
      </c>
      <c r="H23" s="12">
        <v>1</v>
      </c>
      <c r="I23" s="11">
        <v>7</v>
      </c>
      <c r="J23" s="12">
        <v>81</v>
      </c>
      <c r="K23" s="11">
        <v>50</v>
      </c>
      <c r="L23" s="12">
        <v>194</v>
      </c>
      <c r="M23" s="11">
        <v>57</v>
      </c>
      <c r="N23" s="12">
        <v>240</v>
      </c>
      <c r="O23" s="11">
        <v>121</v>
      </c>
      <c r="P23" s="12">
        <v>563</v>
      </c>
      <c r="Q23" s="11">
        <v>684</v>
      </c>
    </row>
    <row r="24" spans="2:17" ht="17.25" thickTop="1" thickBot="1" x14ac:dyDescent="0.3">
      <c r="B24" s="10" t="s">
        <v>40</v>
      </c>
      <c r="C24" s="11">
        <v>1</v>
      </c>
      <c r="D24" s="12">
        <v>1</v>
      </c>
      <c r="E24" s="11">
        <v>0</v>
      </c>
      <c r="F24" s="12">
        <v>4</v>
      </c>
      <c r="G24" s="11">
        <v>1</v>
      </c>
      <c r="H24" s="12">
        <v>0</v>
      </c>
      <c r="I24" s="11">
        <v>3</v>
      </c>
      <c r="J24" s="12">
        <v>19</v>
      </c>
      <c r="K24" s="11">
        <v>18</v>
      </c>
      <c r="L24" s="12">
        <v>50</v>
      </c>
      <c r="M24" s="11">
        <v>18</v>
      </c>
      <c r="N24" s="12">
        <v>52</v>
      </c>
      <c r="O24" s="11">
        <v>41</v>
      </c>
      <c r="P24" s="12">
        <v>126</v>
      </c>
      <c r="Q24" s="11">
        <v>167</v>
      </c>
    </row>
    <row r="25" spans="2:17" ht="17.25" thickTop="1" thickBot="1" x14ac:dyDescent="0.3">
      <c r="B25" s="20" t="s">
        <v>41</v>
      </c>
      <c r="C25" s="21">
        <v>0</v>
      </c>
      <c r="D25" s="22">
        <v>1</v>
      </c>
      <c r="E25" s="21">
        <v>1</v>
      </c>
      <c r="F25" s="22">
        <v>4</v>
      </c>
      <c r="G25" s="21">
        <v>0</v>
      </c>
      <c r="H25" s="22">
        <v>1</v>
      </c>
      <c r="I25" s="21">
        <v>1</v>
      </c>
      <c r="J25" s="22">
        <v>23</v>
      </c>
      <c r="K25" s="21">
        <v>19</v>
      </c>
      <c r="L25" s="22">
        <v>100</v>
      </c>
      <c r="M25" s="21">
        <v>23</v>
      </c>
      <c r="N25" s="22">
        <v>111</v>
      </c>
      <c r="O25" s="21">
        <v>44</v>
      </c>
      <c r="P25" s="22">
        <v>240</v>
      </c>
      <c r="Q25" s="21">
        <v>284</v>
      </c>
    </row>
    <row r="26" spans="2:17" ht="17.25" thickTop="1" thickBot="1" x14ac:dyDescent="0.3">
      <c r="B26" s="10" t="s">
        <v>42</v>
      </c>
      <c r="C26" s="11">
        <v>2</v>
      </c>
      <c r="D26" s="12">
        <v>3</v>
      </c>
      <c r="E26" s="11">
        <v>4</v>
      </c>
      <c r="F26" s="12">
        <v>16</v>
      </c>
      <c r="G26" s="11">
        <v>0</v>
      </c>
      <c r="H26" s="12">
        <v>3</v>
      </c>
      <c r="I26" s="11">
        <v>43</v>
      </c>
      <c r="J26" s="12">
        <v>75</v>
      </c>
      <c r="K26" s="11">
        <v>162</v>
      </c>
      <c r="L26" s="12">
        <v>179</v>
      </c>
      <c r="M26" s="11">
        <v>155</v>
      </c>
      <c r="N26" s="12">
        <v>106</v>
      </c>
      <c r="O26" s="11">
        <v>366</v>
      </c>
      <c r="P26" s="12">
        <v>382</v>
      </c>
      <c r="Q26" s="11">
        <v>748</v>
      </c>
    </row>
    <row r="27" spans="2:17" ht="17.25" thickTop="1" thickBot="1" x14ac:dyDescent="0.3">
      <c r="B27" s="10" t="s">
        <v>43</v>
      </c>
      <c r="C27" s="11">
        <v>0</v>
      </c>
      <c r="D27" s="12">
        <v>7</v>
      </c>
      <c r="E27" s="11">
        <v>3</v>
      </c>
      <c r="F27" s="12">
        <v>22</v>
      </c>
      <c r="G27" s="11">
        <v>1</v>
      </c>
      <c r="H27" s="12">
        <v>2</v>
      </c>
      <c r="I27" s="11">
        <v>9</v>
      </c>
      <c r="J27" s="12">
        <v>63</v>
      </c>
      <c r="K27" s="11">
        <v>34</v>
      </c>
      <c r="L27" s="12">
        <v>143</v>
      </c>
      <c r="M27" s="11">
        <v>34</v>
      </c>
      <c r="N27" s="12">
        <v>135</v>
      </c>
      <c r="O27" s="11">
        <v>81</v>
      </c>
      <c r="P27" s="12">
        <v>372</v>
      </c>
      <c r="Q27" s="11">
        <v>453</v>
      </c>
    </row>
    <row r="28" spans="2:17" ht="40.5" customHeight="1" thickTop="1" thickBot="1" x14ac:dyDescent="0.3">
      <c r="B28" s="23" t="s">
        <v>44</v>
      </c>
      <c r="C28" s="17">
        <v>2</v>
      </c>
      <c r="D28" s="18">
        <v>2</v>
      </c>
      <c r="E28" s="17">
        <v>5</v>
      </c>
      <c r="F28" s="18">
        <v>11</v>
      </c>
      <c r="G28" s="17">
        <v>1</v>
      </c>
      <c r="H28" s="18">
        <v>0</v>
      </c>
      <c r="I28" s="17">
        <v>14</v>
      </c>
      <c r="J28" s="18">
        <v>24</v>
      </c>
      <c r="K28" s="17">
        <v>201</v>
      </c>
      <c r="L28" s="18">
        <v>119</v>
      </c>
      <c r="M28" s="17">
        <v>852</v>
      </c>
      <c r="N28" s="18">
        <v>245</v>
      </c>
      <c r="O28" s="17">
        <v>1075</v>
      </c>
      <c r="P28" s="18">
        <v>401</v>
      </c>
      <c r="Q28" s="17">
        <v>1476</v>
      </c>
    </row>
    <row r="29" spans="2:17" ht="17.25" thickTop="1" thickBot="1" x14ac:dyDescent="0.3">
      <c r="B29" s="20" t="s">
        <v>45</v>
      </c>
      <c r="C29" s="21">
        <v>2</v>
      </c>
      <c r="D29" s="22">
        <v>0</v>
      </c>
      <c r="E29" s="21">
        <v>5</v>
      </c>
      <c r="F29" s="22">
        <v>4</v>
      </c>
      <c r="G29" s="21">
        <v>0</v>
      </c>
      <c r="H29" s="22">
        <v>0</v>
      </c>
      <c r="I29" s="21">
        <v>10</v>
      </c>
      <c r="J29" s="22">
        <v>5</v>
      </c>
      <c r="K29" s="21">
        <v>141</v>
      </c>
      <c r="L29" s="22">
        <v>31</v>
      </c>
      <c r="M29" s="21">
        <v>512</v>
      </c>
      <c r="N29" s="22">
        <v>92</v>
      </c>
      <c r="O29" s="21">
        <v>670</v>
      </c>
      <c r="P29" s="22">
        <v>132</v>
      </c>
      <c r="Q29" s="21">
        <v>802</v>
      </c>
    </row>
    <row r="30" spans="2:17" ht="17.25" thickTop="1" thickBot="1" x14ac:dyDescent="0.3">
      <c r="B30" s="10" t="s">
        <v>46</v>
      </c>
      <c r="C30" s="11">
        <v>0</v>
      </c>
      <c r="D30" s="12">
        <v>0</v>
      </c>
      <c r="E30" s="11">
        <v>0</v>
      </c>
      <c r="F30" s="12">
        <v>1</v>
      </c>
      <c r="G30" s="11">
        <v>0</v>
      </c>
      <c r="H30" s="12">
        <v>0</v>
      </c>
      <c r="I30" s="11">
        <v>2</v>
      </c>
      <c r="J30" s="12">
        <v>3</v>
      </c>
      <c r="K30" s="11">
        <v>40</v>
      </c>
      <c r="L30" s="12">
        <v>38</v>
      </c>
      <c r="M30" s="11">
        <v>301</v>
      </c>
      <c r="N30" s="12">
        <v>99</v>
      </c>
      <c r="O30" s="11">
        <v>343</v>
      </c>
      <c r="P30" s="12">
        <v>141</v>
      </c>
      <c r="Q30" s="11">
        <v>484</v>
      </c>
    </row>
    <row r="31" spans="2:17" ht="17.25" thickTop="1" thickBot="1" x14ac:dyDescent="0.3">
      <c r="B31" s="10" t="s">
        <v>47</v>
      </c>
      <c r="C31" s="11">
        <v>0</v>
      </c>
      <c r="D31" s="12">
        <v>1</v>
      </c>
      <c r="E31" s="11">
        <v>0</v>
      </c>
      <c r="F31" s="12">
        <v>0</v>
      </c>
      <c r="G31" s="11">
        <v>0</v>
      </c>
      <c r="H31" s="12">
        <v>0</v>
      </c>
      <c r="I31" s="11">
        <v>0</v>
      </c>
      <c r="J31" s="12">
        <v>0</v>
      </c>
      <c r="K31" s="11">
        <v>2</v>
      </c>
      <c r="L31" s="12">
        <v>3</v>
      </c>
      <c r="M31" s="11">
        <v>10</v>
      </c>
      <c r="N31" s="12">
        <v>14</v>
      </c>
      <c r="O31" s="11">
        <v>12</v>
      </c>
      <c r="P31" s="12">
        <v>18</v>
      </c>
      <c r="Q31" s="11">
        <v>30</v>
      </c>
    </row>
    <row r="32" spans="2:17" ht="17.25" thickTop="1" thickBot="1" x14ac:dyDescent="0.3">
      <c r="B32" s="10" t="s">
        <v>48</v>
      </c>
      <c r="C32" s="11">
        <v>0</v>
      </c>
      <c r="D32" s="12">
        <v>1</v>
      </c>
      <c r="E32" s="11">
        <v>0</v>
      </c>
      <c r="F32" s="12">
        <v>6</v>
      </c>
      <c r="G32" s="11">
        <v>1</v>
      </c>
      <c r="H32" s="12">
        <v>0</v>
      </c>
      <c r="I32" s="11">
        <v>2</v>
      </c>
      <c r="J32" s="12">
        <v>16</v>
      </c>
      <c r="K32" s="11">
        <v>18</v>
      </c>
      <c r="L32" s="12">
        <v>47</v>
      </c>
      <c r="M32" s="11">
        <v>29</v>
      </c>
      <c r="N32" s="12">
        <v>40</v>
      </c>
      <c r="O32" s="11">
        <v>50</v>
      </c>
      <c r="P32" s="12">
        <v>110</v>
      </c>
      <c r="Q32" s="11">
        <v>160</v>
      </c>
    </row>
    <row r="33" spans="2:17" ht="36.75" customHeight="1" thickTop="1" thickBot="1" x14ac:dyDescent="0.3">
      <c r="B33" s="23" t="s">
        <v>49</v>
      </c>
      <c r="C33" s="17">
        <v>1</v>
      </c>
      <c r="D33" s="18">
        <v>4</v>
      </c>
      <c r="E33" s="17">
        <v>2</v>
      </c>
      <c r="F33" s="18">
        <v>9</v>
      </c>
      <c r="G33" s="17">
        <v>0</v>
      </c>
      <c r="H33" s="18">
        <v>1</v>
      </c>
      <c r="I33" s="17">
        <v>16</v>
      </c>
      <c r="J33" s="18">
        <v>20</v>
      </c>
      <c r="K33" s="17">
        <v>109</v>
      </c>
      <c r="L33" s="18">
        <v>98</v>
      </c>
      <c r="M33" s="17">
        <v>465</v>
      </c>
      <c r="N33" s="18">
        <v>150</v>
      </c>
      <c r="O33" s="17">
        <v>593</v>
      </c>
      <c r="P33" s="18">
        <v>282</v>
      </c>
      <c r="Q33" s="17">
        <v>875</v>
      </c>
    </row>
    <row r="34" spans="2:17" ht="17.25" thickTop="1" thickBot="1" x14ac:dyDescent="0.3">
      <c r="B34" s="10" t="s">
        <v>50</v>
      </c>
      <c r="C34" s="11">
        <v>1</v>
      </c>
      <c r="D34" s="12">
        <v>1</v>
      </c>
      <c r="E34" s="11">
        <v>2</v>
      </c>
      <c r="F34" s="12">
        <v>6</v>
      </c>
      <c r="G34" s="11">
        <v>0</v>
      </c>
      <c r="H34" s="12">
        <v>0</v>
      </c>
      <c r="I34" s="11">
        <v>8</v>
      </c>
      <c r="J34" s="12">
        <v>13</v>
      </c>
      <c r="K34" s="11">
        <v>63</v>
      </c>
      <c r="L34" s="12">
        <v>52</v>
      </c>
      <c r="M34" s="11">
        <v>175</v>
      </c>
      <c r="N34" s="12">
        <v>61</v>
      </c>
      <c r="O34" s="11">
        <v>249</v>
      </c>
      <c r="P34" s="12">
        <v>133</v>
      </c>
      <c r="Q34" s="11">
        <v>382</v>
      </c>
    </row>
    <row r="35" spans="2:17" ht="17.25" thickTop="1" thickBot="1" x14ac:dyDescent="0.3">
      <c r="B35" s="10" t="s">
        <v>51</v>
      </c>
      <c r="C35" s="11">
        <v>0</v>
      </c>
      <c r="D35" s="12">
        <v>3</v>
      </c>
      <c r="E35" s="11">
        <v>0</v>
      </c>
      <c r="F35" s="12">
        <v>3</v>
      </c>
      <c r="G35" s="11">
        <v>0</v>
      </c>
      <c r="H35" s="12">
        <v>1</v>
      </c>
      <c r="I35" s="11">
        <v>3</v>
      </c>
      <c r="J35" s="12">
        <v>5</v>
      </c>
      <c r="K35" s="11">
        <v>32</v>
      </c>
      <c r="L35" s="12">
        <v>32</v>
      </c>
      <c r="M35" s="11">
        <v>231</v>
      </c>
      <c r="N35" s="12">
        <v>74</v>
      </c>
      <c r="O35" s="11">
        <v>266</v>
      </c>
      <c r="P35" s="12">
        <v>118</v>
      </c>
      <c r="Q35" s="11">
        <v>384</v>
      </c>
    </row>
    <row r="36" spans="2:17" ht="17.25" thickTop="1" thickBot="1" x14ac:dyDescent="0.3">
      <c r="B36" s="10" t="s">
        <v>52</v>
      </c>
      <c r="C36" s="11">
        <v>0</v>
      </c>
      <c r="D36" s="12">
        <v>0</v>
      </c>
      <c r="E36" s="11">
        <v>0</v>
      </c>
      <c r="F36" s="12">
        <v>0</v>
      </c>
      <c r="G36" s="11">
        <v>0</v>
      </c>
      <c r="H36" s="12">
        <v>0</v>
      </c>
      <c r="I36" s="11">
        <v>5</v>
      </c>
      <c r="J36" s="12">
        <v>2</v>
      </c>
      <c r="K36" s="11">
        <v>14</v>
      </c>
      <c r="L36" s="12">
        <v>14</v>
      </c>
      <c r="M36" s="11">
        <v>59</v>
      </c>
      <c r="N36" s="12">
        <v>15</v>
      </c>
      <c r="O36" s="11">
        <v>78</v>
      </c>
      <c r="P36" s="12">
        <v>31</v>
      </c>
      <c r="Q36" s="11">
        <v>109</v>
      </c>
    </row>
    <row r="37" spans="2:17" ht="41.25" customHeight="1" thickTop="1" thickBot="1" x14ac:dyDescent="0.3">
      <c r="B37" s="23" t="s">
        <v>53</v>
      </c>
      <c r="C37" s="17">
        <v>0</v>
      </c>
      <c r="D37" s="18">
        <v>0</v>
      </c>
      <c r="E37" s="17">
        <v>1</v>
      </c>
      <c r="F37" s="18">
        <v>2</v>
      </c>
      <c r="G37" s="17">
        <v>0</v>
      </c>
      <c r="H37" s="18">
        <v>0</v>
      </c>
      <c r="I37" s="17">
        <v>4</v>
      </c>
      <c r="J37" s="18">
        <v>0</v>
      </c>
      <c r="K37" s="17">
        <v>10</v>
      </c>
      <c r="L37" s="18">
        <v>0</v>
      </c>
      <c r="M37" s="17">
        <v>71</v>
      </c>
      <c r="N37" s="18">
        <v>7</v>
      </c>
      <c r="O37" s="17">
        <v>86</v>
      </c>
      <c r="P37" s="18">
        <v>9</v>
      </c>
      <c r="Q37" s="17">
        <v>95</v>
      </c>
    </row>
    <row r="38" spans="2:17" ht="17.25" thickTop="1" thickBot="1" x14ac:dyDescent="0.3">
      <c r="B38" s="10" t="s">
        <v>76</v>
      </c>
      <c r="C38" s="11">
        <v>0</v>
      </c>
      <c r="D38" s="12">
        <v>0</v>
      </c>
      <c r="E38" s="11">
        <v>1</v>
      </c>
      <c r="F38" s="12">
        <v>1</v>
      </c>
      <c r="G38" s="11">
        <v>0</v>
      </c>
      <c r="H38" s="12">
        <v>0</v>
      </c>
      <c r="I38" s="11">
        <v>4</v>
      </c>
      <c r="J38" s="12">
        <v>0</v>
      </c>
      <c r="K38" s="11">
        <v>10</v>
      </c>
      <c r="L38" s="12">
        <v>0</v>
      </c>
      <c r="M38" s="11">
        <v>71</v>
      </c>
      <c r="N38" s="12">
        <v>7</v>
      </c>
      <c r="O38" s="11">
        <v>86</v>
      </c>
      <c r="P38" s="12">
        <v>8</v>
      </c>
      <c r="Q38" s="11">
        <v>94</v>
      </c>
    </row>
    <row r="39" spans="2:17" ht="17.25" thickTop="1" thickBot="1" x14ac:dyDescent="0.3">
      <c r="B39" s="10" t="s">
        <v>55</v>
      </c>
      <c r="C39" s="11">
        <v>0</v>
      </c>
      <c r="D39" s="12">
        <v>0</v>
      </c>
      <c r="E39" s="11">
        <v>0</v>
      </c>
      <c r="F39" s="12">
        <v>0</v>
      </c>
      <c r="G39" s="11">
        <v>0</v>
      </c>
      <c r="H39" s="12">
        <v>0</v>
      </c>
      <c r="I39" s="11">
        <v>0</v>
      </c>
      <c r="J39" s="12">
        <v>0</v>
      </c>
      <c r="K39" s="11">
        <v>0</v>
      </c>
      <c r="L39" s="12">
        <v>0</v>
      </c>
      <c r="M39" s="11">
        <v>0</v>
      </c>
      <c r="N39" s="12">
        <v>0</v>
      </c>
      <c r="O39" s="11">
        <v>0</v>
      </c>
      <c r="P39" s="12">
        <v>0</v>
      </c>
      <c r="Q39" s="11">
        <v>0</v>
      </c>
    </row>
    <row r="40" spans="2:17" ht="17.25" thickTop="1" thickBot="1" x14ac:dyDescent="0.3">
      <c r="B40" s="10" t="s">
        <v>56</v>
      </c>
      <c r="C40" s="11">
        <v>0</v>
      </c>
      <c r="D40" s="12">
        <v>0</v>
      </c>
      <c r="E40" s="11">
        <v>0</v>
      </c>
      <c r="F40" s="12">
        <v>1</v>
      </c>
      <c r="G40" s="11">
        <v>0</v>
      </c>
      <c r="H40" s="12">
        <v>0</v>
      </c>
      <c r="I40" s="11">
        <v>0</v>
      </c>
      <c r="J40" s="12">
        <v>0</v>
      </c>
      <c r="K40" s="11">
        <v>0</v>
      </c>
      <c r="L40" s="12">
        <v>0</v>
      </c>
      <c r="M40" s="11">
        <v>0</v>
      </c>
      <c r="N40" s="12">
        <v>0</v>
      </c>
      <c r="O40" s="11">
        <v>0</v>
      </c>
      <c r="P40" s="12">
        <v>1</v>
      </c>
      <c r="Q40" s="11">
        <v>1</v>
      </c>
    </row>
    <row r="41" spans="2:17" ht="17.25" thickTop="1" thickBot="1" x14ac:dyDescent="0.3">
      <c r="B41" s="23" t="s">
        <v>57</v>
      </c>
      <c r="C41" s="17">
        <v>0</v>
      </c>
      <c r="D41" s="18">
        <v>2</v>
      </c>
      <c r="E41" s="17">
        <v>3</v>
      </c>
      <c r="F41" s="18">
        <v>3</v>
      </c>
      <c r="G41" s="17">
        <v>1</v>
      </c>
      <c r="H41" s="18">
        <v>1</v>
      </c>
      <c r="I41" s="17">
        <v>12</v>
      </c>
      <c r="J41" s="18">
        <v>22</v>
      </c>
      <c r="K41" s="17">
        <v>56</v>
      </c>
      <c r="L41" s="18">
        <v>112</v>
      </c>
      <c r="M41" s="17">
        <v>77</v>
      </c>
      <c r="N41" s="18">
        <v>81</v>
      </c>
      <c r="O41" s="17">
        <v>149</v>
      </c>
      <c r="P41" s="18">
        <v>221</v>
      </c>
      <c r="Q41" s="17">
        <v>370</v>
      </c>
    </row>
    <row r="42" spans="2:17" ht="17.25" thickTop="1" thickBot="1" x14ac:dyDescent="0.3">
      <c r="B42" s="10" t="s">
        <v>58</v>
      </c>
      <c r="C42" s="11">
        <v>0</v>
      </c>
      <c r="D42" s="12">
        <v>0</v>
      </c>
      <c r="E42" s="11">
        <v>0</v>
      </c>
      <c r="F42" s="12">
        <v>0</v>
      </c>
      <c r="G42" s="11">
        <v>1</v>
      </c>
      <c r="H42" s="12">
        <v>0</v>
      </c>
      <c r="I42" s="11">
        <v>2</v>
      </c>
      <c r="J42" s="12">
        <v>0</v>
      </c>
      <c r="K42" s="11">
        <v>2</v>
      </c>
      <c r="L42" s="12">
        <v>12</v>
      </c>
      <c r="M42" s="11">
        <v>13</v>
      </c>
      <c r="N42" s="12">
        <v>19</v>
      </c>
      <c r="O42" s="11">
        <v>18</v>
      </c>
      <c r="P42" s="12">
        <v>31</v>
      </c>
      <c r="Q42" s="11">
        <v>49</v>
      </c>
    </row>
    <row r="43" spans="2:17" ht="17.25" thickTop="1" thickBot="1" x14ac:dyDescent="0.3">
      <c r="B43" s="10" t="s">
        <v>59</v>
      </c>
      <c r="C43" s="11">
        <v>0</v>
      </c>
      <c r="D43" s="12">
        <v>1</v>
      </c>
      <c r="E43" s="11">
        <v>1</v>
      </c>
      <c r="F43" s="12">
        <v>2</v>
      </c>
      <c r="G43" s="11">
        <v>0</v>
      </c>
      <c r="H43" s="12">
        <v>0</v>
      </c>
      <c r="I43" s="11">
        <v>7</v>
      </c>
      <c r="J43" s="12">
        <v>15</v>
      </c>
      <c r="K43" s="11">
        <v>47</v>
      </c>
      <c r="L43" s="12">
        <v>73</v>
      </c>
      <c r="M43" s="11">
        <v>43</v>
      </c>
      <c r="N43" s="12">
        <v>36</v>
      </c>
      <c r="O43" s="11">
        <v>98</v>
      </c>
      <c r="P43" s="12">
        <v>127</v>
      </c>
      <c r="Q43" s="11">
        <v>225</v>
      </c>
    </row>
    <row r="44" spans="2:17" ht="17.25" thickTop="1" thickBot="1" x14ac:dyDescent="0.3">
      <c r="B44" s="10" t="s">
        <v>60</v>
      </c>
      <c r="C44" s="11">
        <v>0</v>
      </c>
      <c r="D44" s="12">
        <v>1</v>
      </c>
      <c r="E44" s="11">
        <v>2</v>
      </c>
      <c r="F44" s="12">
        <v>1</v>
      </c>
      <c r="G44" s="11">
        <v>0</v>
      </c>
      <c r="H44" s="12">
        <v>1</v>
      </c>
      <c r="I44" s="11">
        <v>3</v>
      </c>
      <c r="J44" s="12">
        <v>7</v>
      </c>
      <c r="K44" s="11">
        <v>7</v>
      </c>
      <c r="L44" s="12">
        <v>27</v>
      </c>
      <c r="M44" s="11">
        <v>21</v>
      </c>
      <c r="N44" s="12">
        <v>26</v>
      </c>
      <c r="O44" s="11">
        <v>33</v>
      </c>
      <c r="P44" s="12">
        <v>63</v>
      </c>
      <c r="Q44" s="11">
        <v>96</v>
      </c>
    </row>
    <row r="45" spans="2:17" ht="17.25" thickTop="1" thickBot="1" x14ac:dyDescent="0.3">
      <c r="B45" s="16" t="s">
        <v>61</v>
      </c>
      <c r="C45" s="17">
        <v>1</v>
      </c>
      <c r="D45" s="18">
        <v>2</v>
      </c>
      <c r="E45" s="17">
        <v>0</v>
      </c>
      <c r="F45" s="18">
        <v>0</v>
      </c>
      <c r="G45" s="17">
        <v>0</v>
      </c>
      <c r="H45" s="18">
        <v>0</v>
      </c>
      <c r="I45" s="17">
        <v>1</v>
      </c>
      <c r="J45" s="18">
        <v>0</v>
      </c>
      <c r="K45" s="17">
        <v>28</v>
      </c>
      <c r="L45" s="18">
        <v>18</v>
      </c>
      <c r="M45" s="17">
        <v>195</v>
      </c>
      <c r="N45" s="18">
        <v>53</v>
      </c>
      <c r="O45" s="17">
        <v>225</v>
      </c>
      <c r="P45" s="18">
        <v>73</v>
      </c>
      <c r="Q45" s="17">
        <v>298</v>
      </c>
    </row>
    <row r="46" spans="2:17" ht="17.25" thickTop="1" thickBot="1" x14ac:dyDescent="0.3">
      <c r="B46" s="10" t="s">
        <v>62</v>
      </c>
      <c r="C46" s="24">
        <v>1</v>
      </c>
      <c r="D46" s="25">
        <v>2</v>
      </c>
      <c r="E46" s="24">
        <v>0</v>
      </c>
      <c r="F46" s="25">
        <v>0</v>
      </c>
      <c r="G46" s="24">
        <v>0</v>
      </c>
      <c r="H46" s="25">
        <v>0</v>
      </c>
      <c r="I46" s="24">
        <v>1</v>
      </c>
      <c r="J46" s="25">
        <v>0</v>
      </c>
      <c r="K46" s="24">
        <v>28</v>
      </c>
      <c r="L46" s="25">
        <v>18</v>
      </c>
      <c r="M46" s="24">
        <v>195</v>
      </c>
      <c r="N46" s="25">
        <v>53</v>
      </c>
      <c r="O46" s="24">
        <v>225</v>
      </c>
      <c r="P46" s="25">
        <v>73</v>
      </c>
      <c r="Q46" s="24">
        <v>298</v>
      </c>
    </row>
    <row r="47" spans="2:17" ht="17.25" thickTop="1" thickBot="1" x14ac:dyDescent="0.3">
      <c r="B47" s="26" t="s">
        <v>63</v>
      </c>
      <c r="C47" s="27">
        <v>0</v>
      </c>
      <c r="D47" s="28">
        <v>1</v>
      </c>
      <c r="E47" s="27">
        <v>0</v>
      </c>
      <c r="F47" s="28">
        <v>0</v>
      </c>
      <c r="G47" s="27">
        <v>0</v>
      </c>
      <c r="H47" s="28">
        <v>0</v>
      </c>
      <c r="I47" s="27">
        <v>0</v>
      </c>
      <c r="J47" s="28">
        <v>5</v>
      </c>
      <c r="K47" s="27">
        <v>5</v>
      </c>
      <c r="L47" s="28">
        <v>20</v>
      </c>
      <c r="M47" s="27">
        <v>22</v>
      </c>
      <c r="N47" s="28">
        <v>42</v>
      </c>
      <c r="O47" s="27">
        <v>27</v>
      </c>
      <c r="P47" s="28">
        <v>68</v>
      </c>
      <c r="Q47" s="27">
        <v>95</v>
      </c>
    </row>
    <row r="48" spans="2:17" ht="15" customHeight="1" thickTop="1" thickBot="1" x14ac:dyDescent="0.3">
      <c r="B48" s="29" t="s">
        <v>63</v>
      </c>
      <c r="C48" s="30">
        <v>0</v>
      </c>
      <c r="D48" s="31">
        <v>1</v>
      </c>
      <c r="E48" s="32">
        <v>0</v>
      </c>
      <c r="F48" s="31">
        <v>0</v>
      </c>
      <c r="G48" s="32">
        <v>0</v>
      </c>
      <c r="H48" s="31">
        <v>0</v>
      </c>
      <c r="I48" s="32">
        <v>0</v>
      </c>
      <c r="J48" s="31">
        <v>5</v>
      </c>
      <c r="K48" s="32">
        <v>5</v>
      </c>
      <c r="L48" s="31">
        <v>20</v>
      </c>
      <c r="M48" s="32">
        <v>22</v>
      </c>
      <c r="N48" s="31">
        <v>42</v>
      </c>
      <c r="O48" s="32">
        <v>27</v>
      </c>
      <c r="P48" s="31">
        <v>68</v>
      </c>
      <c r="Q48" s="32">
        <v>95</v>
      </c>
    </row>
    <row r="49" spans="2:17" ht="19.5" thickBot="1" x14ac:dyDescent="0.3">
      <c r="B49" s="33" t="s">
        <v>73</v>
      </c>
      <c r="C49" s="34">
        <v>27</v>
      </c>
      <c r="D49" s="35">
        <v>67</v>
      </c>
      <c r="E49" s="34">
        <v>67</v>
      </c>
      <c r="F49" s="36">
        <v>193</v>
      </c>
      <c r="G49" s="34">
        <v>14</v>
      </c>
      <c r="H49" s="36">
        <v>14</v>
      </c>
      <c r="I49" s="34">
        <v>261</v>
      </c>
      <c r="J49" s="36">
        <v>545</v>
      </c>
      <c r="K49" s="34">
        <v>1671</v>
      </c>
      <c r="L49" s="36">
        <v>2057</v>
      </c>
      <c r="M49" s="34">
        <v>3591</v>
      </c>
      <c r="N49" s="36">
        <v>2256</v>
      </c>
      <c r="O49" s="34">
        <v>5631</v>
      </c>
      <c r="P49" s="36">
        <v>5132</v>
      </c>
      <c r="Q49" s="34">
        <v>10763</v>
      </c>
    </row>
    <row r="50" spans="2:17" ht="15" customHeight="1" x14ac:dyDescent="0.25">
      <c r="B50" s="38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38"/>
    </row>
    <row r="51" spans="2:17" ht="15" customHeight="1" thickBot="1" x14ac:dyDescent="0.3">
      <c r="B51" s="38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38"/>
    </row>
    <row r="52" spans="2:17" ht="19.5" thickBot="1" x14ac:dyDescent="0.3">
      <c r="B52" s="83"/>
      <c r="C52" s="348" t="str">
        <f>C6</f>
        <v>Promedios Acumulados 2023-2 por Género</v>
      </c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 t="s">
        <v>72</v>
      </c>
      <c r="P52" s="348"/>
      <c r="Q52" s="348" t="s">
        <v>73</v>
      </c>
    </row>
    <row r="53" spans="2:17" ht="15" customHeight="1" thickBot="1" x14ac:dyDescent="0.3">
      <c r="B53" s="348" t="s">
        <v>17</v>
      </c>
      <c r="C53" s="348" t="s">
        <v>18</v>
      </c>
      <c r="D53" s="348"/>
      <c r="E53" s="349" t="s">
        <v>19</v>
      </c>
      <c r="F53" s="349"/>
      <c r="G53" s="349" t="s">
        <v>20</v>
      </c>
      <c r="H53" s="349"/>
      <c r="I53" s="349" t="s">
        <v>21</v>
      </c>
      <c r="J53" s="349"/>
      <c r="K53" s="349" t="s">
        <v>22</v>
      </c>
      <c r="L53" s="349"/>
      <c r="M53" s="349" t="s">
        <v>23</v>
      </c>
      <c r="N53" s="349"/>
      <c r="O53" s="348"/>
      <c r="P53" s="348"/>
      <c r="Q53" s="348"/>
    </row>
    <row r="54" spans="2:17" ht="15.75" customHeight="1" thickBot="1" x14ac:dyDescent="0.3">
      <c r="B54" s="348"/>
      <c r="C54" s="66" t="s">
        <v>74</v>
      </c>
      <c r="D54" s="67" t="s">
        <v>75</v>
      </c>
      <c r="E54" s="66" t="s">
        <v>74</v>
      </c>
      <c r="F54" s="80" t="s">
        <v>75</v>
      </c>
      <c r="G54" s="66" t="s">
        <v>74</v>
      </c>
      <c r="H54" s="81" t="s">
        <v>75</v>
      </c>
      <c r="I54" s="66" t="s">
        <v>74</v>
      </c>
      <c r="J54" s="67" t="s">
        <v>75</v>
      </c>
      <c r="K54" s="66" t="s">
        <v>74</v>
      </c>
      <c r="L54" s="67" t="s">
        <v>75</v>
      </c>
      <c r="M54" s="66" t="s">
        <v>74</v>
      </c>
      <c r="N54" s="67" t="s">
        <v>75</v>
      </c>
      <c r="O54" s="66" t="s">
        <v>74</v>
      </c>
      <c r="P54" s="67" t="s">
        <v>75</v>
      </c>
      <c r="Q54" s="348"/>
    </row>
    <row r="55" spans="2:17" ht="16.5" thickBot="1" x14ac:dyDescent="0.3">
      <c r="B55" s="7" t="s">
        <v>25</v>
      </c>
      <c r="C55" s="216">
        <f t="shared" ref="C55:C67" si="0">IFERROR(C9/SUM(C9:D9),0)</f>
        <v>0.16666666666666666</v>
      </c>
      <c r="D55" s="217">
        <f t="shared" ref="D55:D90" si="1">IFERROR(D9/SUM(C9:D9),0)</f>
        <v>0.83333333333333337</v>
      </c>
      <c r="E55" s="216">
        <f t="shared" ref="E55:E90" si="2">IFERROR(E9/SUM(E9:F9),0)</f>
        <v>0.13043478260869565</v>
      </c>
      <c r="F55" s="217">
        <f t="shared" ref="F55:F90" si="3">IFERROR(F9/SUM(E9:F9),0)</f>
        <v>0.86956521739130432</v>
      </c>
      <c r="G55" s="216">
        <f t="shared" ref="G55:G90" si="4">IFERROR(G9/SUM(G9:H9),0)</f>
        <v>1</v>
      </c>
      <c r="H55" s="217">
        <f t="shared" ref="H55:H90" si="5">IFERROR(H9/SUM(G9:H9),0)</f>
        <v>0</v>
      </c>
      <c r="I55" s="216">
        <f t="shared" ref="I55:I90" si="6">IFERROR(I9/SUM(I9:J9),0)</f>
        <v>0.30555555555555558</v>
      </c>
      <c r="J55" s="217">
        <f t="shared" ref="J55:J90" si="7">IFERROR(J9/SUM(I9:J9),0)</f>
        <v>0.69444444444444442</v>
      </c>
      <c r="K55" s="216">
        <f t="shared" ref="K55:K90" si="8">IFERROR(K9/SUM(K9:L9),0)</f>
        <v>0.32014388489208634</v>
      </c>
      <c r="L55" s="217">
        <f t="shared" ref="L55:L90" si="9">IFERROR(L9/SUM(K9:L9),0)</f>
        <v>0.67985611510791366</v>
      </c>
      <c r="M55" s="216">
        <f t="shared" ref="M55:M90" si="10">IFERROR(M9/SUM(M9:N9),0)</f>
        <v>0.60159362549800799</v>
      </c>
      <c r="N55" s="217">
        <f t="shared" ref="N55:N90" si="11">IFERROR(N9/SUM(M9:N9),0)</f>
        <v>0.39840637450199201</v>
      </c>
      <c r="O55" s="216">
        <f t="shared" ref="O55:O90" si="12">IFERROR(O9/SUM(O9:P9),0)</f>
        <v>0.48561151079136688</v>
      </c>
      <c r="P55" s="217">
        <f t="shared" ref="P55:P90" si="13">IFERROR(P9/SUM(O9:P9),0)</f>
        <v>0.51438848920863312</v>
      </c>
      <c r="Q55" s="133">
        <f t="shared" ref="Q55:Q95" si="14">Q9</f>
        <v>1668</v>
      </c>
    </row>
    <row r="56" spans="2:17" ht="17.25" thickTop="1" thickBot="1" x14ac:dyDescent="0.3">
      <c r="B56" s="10" t="s">
        <v>26</v>
      </c>
      <c r="C56" s="88">
        <f t="shared" si="0"/>
        <v>0</v>
      </c>
      <c r="D56" s="89">
        <f t="shared" si="1"/>
        <v>1</v>
      </c>
      <c r="E56" s="88">
        <f t="shared" si="2"/>
        <v>0.15384615384615385</v>
      </c>
      <c r="F56" s="89">
        <f t="shared" si="3"/>
        <v>0.84615384615384615</v>
      </c>
      <c r="G56" s="88">
        <f t="shared" si="4"/>
        <v>0</v>
      </c>
      <c r="H56" s="89">
        <f t="shared" si="5"/>
        <v>0</v>
      </c>
      <c r="I56" s="88">
        <f t="shared" si="6"/>
        <v>0.34883720930232559</v>
      </c>
      <c r="J56" s="89">
        <f t="shared" si="7"/>
        <v>0.65116279069767447</v>
      </c>
      <c r="K56" s="88">
        <f t="shared" si="8"/>
        <v>0.25913621262458469</v>
      </c>
      <c r="L56" s="89">
        <f t="shared" si="9"/>
        <v>0.74086378737541525</v>
      </c>
      <c r="M56" s="88">
        <f t="shared" si="10"/>
        <v>0.52242744063324542</v>
      </c>
      <c r="N56" s="89">
        <f t="shared" si="11"/>
        <v>0.47757255936675463</v>
      </c>
      <c r="O56" s="88">
        <f t="shared" si="12"/>
        <v>0.39541160593792174</v>
      </c>
      <c r="P56" s="89">
        <f t="shared" si="13"/>
        <v>0.60458839406207832</v>
      </c>
      <c r="Q56" s="134">
        <f t="shared" si="14"/>
        <v>741</v>
      </c>
    </row>
    <row r="57" spans="2:17" ht="17.25" thickTop="1" thickBot="1" x14ac:dyDescent="0.3">
      <c r="B57" s="10" t="s">
        <v>27</v>
      </c>
      <c r="C57" s="88">
        <f t="shared" si="0"/>
        <v>0.2</v>
      </c>
      <c r="D57" s="89">
        <f t="shared" si="1"/>
        <v>0.8</v>
      </c>
      <c r="E57" s="88">
        <f t="shared" si="2"/>
        <v>0</v>
      </c>
      <c r="F57" s="89">
        <f t="shared" si="3"/>
        <v>1</v>
      </c>
      <c r="G57" s="88">
        <f t="shared" si="4"/>
        <v>0</v>
      </c>
      <c r="H57" s="89">
        <f t="shared" si="5"/>
        <v>0</v>
      </c>
      <c r="I57" s="88">
        <f t="shared" si="6"/>
        <v>0.15384615384615385</v>
      </c>
      <c r="J57" s="89">
        <f t="shared" si="7"/>
        <v>0.84615384615384615</v>
      </c>
      <c r="K57" s="88">
        <f t="shared" si="8"/>
        <v>0.34782608695652173</v>
      </c>
      <c r="L57" s="89">
        <f t="shared" si="9"/>
        <v>0.65217391304347827</v>
      </c>
      <c r="M57" s="88">
        <f t="shared" si="10"/>
        <v>0.67836257309941517</v>
      </c>
      <c r="N57" s="89">
        <f t="shared" si="11"/>
        <v>0.32163742690058478</v>
      </c>
      <c r="O57" s="88">
        <f t="shared" si="12"/>
        <v>0.58309455587392545</v>
      </c>
      <c r="P57" s="89">
        <f t="shared" si="13"/>
        <v>0.4169054441260745</v>
      </c>
      <c r="Q57" s="134">
        <f t="shared" si="14"/>
        <v>698</v>
      </c>
    </row>
    <row r="58" spans="2:17" ht="17.25" thickTop="1" thickBot="1" x14ac:dyDescent="0.3">
      <c r="B58" s="10" t="s">
        <v>28</v>
      </c>
      <c r="C58" s="90">
        <f t="shared" si="0"/>
        <v>0.5</v>
      </c>
      <c r="D58" s="91">
        <f t="shared" si="1"/>
        <v>0.5</v>
      </c>
      <c r="E58" s="90">
        <f t="shared" si="2"/>
        <v>0.25</v>
      </c>
      <c r="F58" s="91">
        <f t="shared" si="3"/>
        <v>0.75</v>
      </c>
      <c r="G58" s="90">
        <f t="shared" si="4"/>
        <v>1</v>
      </c>
      <c r="H58" s="91">
        <f t="shared" si="5"/>
        <v>0</v>
      </c>
      <c r="I58" s="90">
        <f t="shared" si="6"/>
        <v>0.3125</v>
      </c>
      <c r="J58" s="91">
        <f t="shared" si="7"/>
        <v>0.6875</v>
      </c>
      <c r="K58" s="90">
        <f t="shared" si="8"/>
        <v>0.46808510638297873</v>
      </c>
      <c r="L58" s="91">
        <f t="shared" si="9"/>
        <v>0.53191489361702127</v>
      </c>
      <c r="M58" s="90">
        <f t="shared" si="10"/>
        <v>0.5178571428571429</v>
      </c>
      <c r="N58" s="91">
        <f t="shared" si="11"/>
        <v>0.48214285714285715</v>
      </c>
      <c r="O58" s="90">
        <f t="shared" si="12"/>
        <v>0.48034934497816595</v>
      </c>
      <c r="P58" s="91">
        <f t="shared" si="13"/>
        <v>0.51965065502183405</v>
      </c>
      <c r="Q58" s="135">
        <f t="shared" si="14"/>
        <v>229</v>
      </c>
    </row>
    <row r="59" spans="2:17" ht="39" customHeight="1" thickTop="1" thickBot="1" x14ac:dyDescent="0.3">
      <c r="B59" s="70" t="s">
        <v>65</v>
      </c>
      <c r="C59" s="92">
        <f t="shared" si="0"/>
        <v>0.52941176470588236</v>
      </c>
      <c r="D59" s="93">
        <f t="shared" si="1"/>
        <v>0.47058823529411764</v>
      </c>
      <c r="E59" s="92">
        <f t="shared" si="2"/>
        <v>0.42307692307692307</v>
      </c>
      <c r="F59" s="93">
        <f t="shared" si="3"/>
        <v>0.57692307692307687</v>
      </c>
      <c r="G59" s="92">
        <f>IFERROR(G13/SUM(G13:H13),0)</f>
        <v>0.8</v>
      </c>
      <c r="H59" s="93">
        <f t="shared" si="5"/>
        <v>0.2</v>
      </c>
      <c r="I59" s="92">
        <f t="shared" si="6"/>
        <v>0.47499999999999998</v>
      </c>
      <c r="J59" s="93">
        <f t="shared" si="7"/>
        <v>0.52500000000000002</v>
      </c>
      <c r="K59" s="92">
        <f t="shared" si="8"/>
        <v>0.57386363636363635</v>
      </c>
      <c r="L59" s="93">
        <f t="shared" si="9"/>
        <v>0.42613636363636365</v>
      </c>
      <c r="M59" s="92">
        <f t="shared" si="10"/>
        <v>0.6912751677852349</v>
      </c>
      <c r="N59" s="93">
        <f t="shared" si="11"/>
        <v>0.3087248322147651</v>
      </c>
      <c r="O59" s="92">
        <f t="shared" si="12"/>
        <v>0.62825278810408924</v>
      </c>
      <c r="P59" s="93">
        <f t="shared" si="13"/>
        <v>0.37174721189591076</v>
      </c>
      <c r="Q59" s="136">
        <f t="shared" si="14"/>
        <v>1076</v>
      </c>
    </row>
    <row r="60" spans="2:17" ht="17.25" thickTop="1" thickBot="1" x14ac:dyDescent="0.3">
      <c r="B60" s="10" t="s">
        <v>30</v>
      </c>
      <c r="C60" s="88">
        <f t="shared" si="0"/>
        <v>0.5</v>
      </c>
      <c r="D60" s="89">
        <f t="shared" si="1"/>
        <v>0.5</v>
      </c>
      <c r="E60" s="88">
        <f t="shared" si="2"/>
        <v>0.41666666666666669</v>
      </c>
      <c r="F60" s="89">
        <f t="shared" si="3"/>
        <v>0.58333333333333337</v>
      </c>
      <c r="G60" s="88">
        <f t="shared" si="4"/>
        <v>0.8</v>
      </c>
      <c r="H60" s="89">
        <f t="shared" si="5"/>
        <v>0.2</v>
      </c>
      <c r="I60" s="88">
        <f t="shared" si="6"/>
        <v>0.51428571428571423</v>
      </c>
      <c r="J60" s="89">
        <f t="shared" si="7"/>
        <v>0.48571428571428571</v>
      </c>
      <c r="K60" s="88">
        <f t="shared" si="8"/>
        <v>0.57432432432432434</v>
      </c>
      <c r="L60" s="89">
        <f t="shared" si="9"/>
        <v>0.42567567567567566</v>
      </c>
      <c r="M60" s="88">
        <f t="shared" si="10"/>
        <v>0.64026402640264024</v>
      </c>
      <c r="N60" s="89">
        <f t="shared" si="11"/>
        <v>0.35973597359735976</v>
      </c>
      <c r="O60" s="88">
        <f t="shared" si="12"/>
        <v>0.5912921348314607</v>
      </c>
      <c r="P60" s="89">
        <f t="shared" si="13"/>
        <v>0.40870786516853935</v>
      </c>
      <c r="Q60" s="134">
        <f t="shared" si="14"/>
        <v>712</v>
      </c>
    </row>
    <row r="61" spans="2:17" ht="17.25" thickTop="1" thickBot="1" x14ac:dyDescent="0.3">
      <c r="B61" s="10" t="s">
        <v>31</v>
      </c>
      <c r="C61" s="88">
        <f t="shared" si="0"/>
        <v>0</v>
      </c>
      <c r="D61" s="89">
        <f t="shared" si="1"/>
        <v>1</v>
      </c>
      <c r="E61" s="88">
        <f t="shared" si="2"/>
        <v>0.5</v>
      </c>
      <c r="F61" s="89">
        <f t="shared" si="3"/>
        <v>0.5</v>
      </c>
      <c r="G61" s="88">
        <f t="shared" si="4"/>
        <v>0</v>
      </c>
      <c r="H61" s="89">
        <f t="shared" si="5"/>
        <v>0</v>
      </c>
      <c r="I61" s="88">
        <f t="shared" si="6"/>
        <v>0.5</v>
      </c>
      <c r="J61" s="89">
        <f t="shared" si="7"/>
        <v>0.5</v>
      </c>
      <c r="K61" s="88">
        <f t="shared" si="8"/>
        <v>0.5</v>
      </c>
      <c r="L61" s="89">
        <f t="shared" si="9"/>
        <v>0.5</v>
      </c>
      <c r="M61" s="88">
        <f t="shared" si="10"/>
        <v>0.58695652173913049</v>
      </c>
      <c r="N61" s="89">
        <f t="shared" si="11"/>
        <v>0.41304347826086957</v>
      </c>
      <c r="O61" s="88">
        <f t="shared" si="12"/>
        <v>0.56000000000000005</v>
      </c>
      <c r="P61" s="89">
        <f t="shared" si="13"/>
        <v>0.44</v>
      </c>
      <c r="Q61" s="134">
        <f t="shared" si="14"/>
        <v>125</v>
      </c>
    </row>
    <row r="62" spans="2:17" ht="17.25" thickTop="1" thickBot="1" x14ac:dyDescent="0.3">
      <c r="B62" s="10" t="s">
        <v>32</v>
      </c>
      <c r="C62" s="88">
        <f t="shared" si="0"/>
        <v>1</v>
      </c>
      <c r="D62" s="89">
        <f t="shared" si="1"/>
        <v>0</v>
      </c>
      <c r="E62" s="88">
        <f t="shared" si="2"/>
        <v>0</v>
      </c>
      <c r="F62" s="89">
        <f t="shared" si="3"/>
        <v>0</v>
      </c>
      <c r="G62" s="88">
        <f t="shared" si="4"/>
        <v>0</v>
      </c>
      <c r="H62" s="89">
        <f t="shared" si="5"/>
        <v>0</v>
      </c>
      <c r="I62" s="88">
        <f t="shared" si="6"/>
        <v>0</v>
      </c>
      <c r="J62" s="89">
        <f t="shared" si="7"/>
        <v>1</v>
      </c>
      <c r="K62" s="88">
        <f t="shared" si="8"/>
        <v>0.6333333333333333</v>
      </c>
      <c r="L62" s="89">
        <f t="shared" si="9"/>
        <v>0.36666666666666664</v>
      </c>
      <c r="M62" s="88">
        <f t="shared" si="10"/>
        <v>0.8159203980099502</v>
      </c>
      <c r="N62" s="89">
        <f t="shared" si="11"/>
        <v>0.18407960199004975</v>
      </c>
      <c r="O62" s="88">
        <f t="shared" si="12"/>
        <v>0.77405857740585771</v>
      </c>
      <c r="P62" s="89">
        <f t="shared" si="13"/>
        <v>0.22594142259414227</v>
      </c>
      <c r="Q62" s="134">
        <f t="shared" si="14"/>
        <v>239</v>
      </c>
    </row>
    <row r="63" spans="2:17" ht="17.25" thickTop="1" thickBot="1" x14ac:dyDescent="0.3">
      <c r="B63" s="16" t="s">
        <v>33</v>
      </c>
      <c r="C63" s="94">
        <f t="shared" si="0"/>
        <v>0.63636363636363635</v>
      </c>
      <c r="D63" s="95">
        <f t="shared" si="1"/>
        <v>0.36363636363636365</v>
      </c>
      <c r="E63" s="94">
        <f t="shared" si="2"/>
        <v>0.40909090909090912</v>
      </c>
      <c r="F63" s="95">
        <f t="shared" si="3"/>
        <v>0.59090909090909094</v>
      </c>
      <c r="G63" s="94">
        <f t="shared" si="4"/>
        <v>0.8</v>
      </c>
      <c r="H63" s="95">
        <f t="shared" si="5"/>
        <v>0.2</v>
      </c>
      <c r="I63" s="94">
        <f t="shared" si="6"/>
        <v>0.58407079646017701</v>
      </c>
      <c r="J63" s="95">
        <f t="shared" si="7"/>
        <v>0.41592920353982299</v>
      </c>
      <c r="K63" s="94">
        <f t="shared" si="8"/>
        <v>0.62514688601645119</v>
      </c>
      <c r="L63" s="95">
        <f t="shared" si="9"/>
        <v>0.37485311398354876</v>
      </c>
      <c r="M63" s="94">
        <f t="shared" si="10"/>
        <v>0.63468634686346859</v>
      </c>
      <c r="N63" s="95">
        <f t="shared" si="11"/>
        <v>0.36531365313653136</v>
      </c>
      <c r="O63" s="94">
        <f t="shared" si="12"/>
        <v>0.62221012520413721</v>
      </c>
      <c r="P63" s="95">
        <f t="shared" si="13"/>
        <v>0.37778987479586285</v>
      </c>
      <c r="Q63" s="137">
        <f t="shared" si="14"/>
        <v>1837</v>
      </c>
    </row>
    <row r="64" spans="2:17" ht="17.25" thickTop="1" thickBot="1" x14ac:dyDescent="0.3">
      <c r="B64" s="10" t="s">
        <v>34</v>
      </c>
      <c r="C64" s="88">
        <f t="shared" si="0"/>
        <v>0.25</v>
      </c>
      <c r="D64" s="89">
        <f t="shared" si="1"/>
        <v>0.75</v>
      </c>
      <c r="E64" s="88">
        <f t="shared" si="2"/>
        <v>0.31034482758620691</v>
      </c>
      <c r="F64" s="89">
        <f t="shared" si="3"/>
        <v>0.68965517241379315</v>
      </c>
      <c r="G64" s="88">
        <f t="shared" si="4"/>
        <v>1</v>
      </c>
      <c r="H64" s="89">
        <f t="shared" si="5"/>
        <v>0</v>
      </c>
      <c r="I64" s="88">
        <f t="shared" si="6"/>
        <v>0.56521739130434778</v>
      </c>
      <c r="J64" s="89">
        <f t="shared" si="7"/>
        <v>0.43478260869565216</v>
      </c>
      <c r="K64" s="88">
        <f t="shared" si="8"/>
        <v>0.57098283931357252</v>
      </c>
      <c r="L64" s="89">
        <f t="shared" si="9"/>
        <v>0.42901716068642748</v>
      </c>
      <c r="M64" s="88">
        <f t="shared" si="10"/>
        <v>0.60235640648011779</v>
      </c>
      <c r="N64" s="89">
        <f t="shared" si="11"/>
        <v>0.39764359351988215</v>
      </c>
      <c r="O64" s="88">
        <f t="shared" si="12"/>
        <v>0.58035087719298251</v>
      </c>
      <c r="P64" s="89">
        <f t="shared" si="13"/>
        <v>0.41964912280701755</v>
      </c>
      <c r="Q64" s="134">
        <f t="shared" si="14"/>
        <v>1425</v>
      </c>
    </row>
    <row r="65" spans="2:17" ht="17.25" thickTop="1" thickBot="1" x14ac:dyDescent="0.3">
      <c r="B65" s="10" t="s">
        <v>35</v>
      </c>
      <c r="C65" s="88">
        <f t="shared" si="0"/>
        <v>1</v>
      </c>
      <c r="D65" s="89">
        <f t="shared" si="1"/>
        <v>0</v>
      </c>
      <c r="E65" s="88">
        <f t="shared" si="2"/>
        <v>1</v>
      </c>
      <c r="F65" s="89">
        <f t="shared" si="3"/>
        <v>0</v>
      </c>
      <c r="G65" s="88">
        <f t="shared" si="4"/>
        <v>0</v>
      </c>
      <c r="H65" s="89">
        <f t="shared" si="5"/>
        <v>0</v>
      </c>
      <c r="I65" s="88">
        <f t="shared" si="6"/>
        <v>1</v>
      </c>
      <c r="J65" s="89">
        <f t="shared" si="7"/>
        <v>0</v>
      </c>
      <c r="K65" s="88">
        <f t="shared" si="8"/>
        <v>0.86363636363636365</v>
      </c>
      <c r="L65" s="89">
        <f t="shared" si="9"/>
        <v>0.13636363636363635</v>
      </c>
      <c r="M65" s="88">
        <f t="shared" si="10"/>
        <v>0.859375</v>
      </c>
      <c r="N65" s="89">
        <f t="shared" si="11"/>
        <v>0.140625</v>
      </c>
      <c r="O65" s="88">
        <f t="shared" si="12"/>
        <v>0.86956521739130432</v>
      </c>
      <c r="P65" s="89">
        <f t="shared" si="13"/>
        <v>0.13043478260869565</v>
      </c>
      <c r="Q65" s="134">
        <f t="shared" si="14"/>
        <v>184</v>
      </c>
    </row>
    <row r="66" spans="2:17" ht="17.25" thickTop="1" thickBot="1" x14ac:dyDescent="0.3">
      <c r="B66" s="10" t="s">
        <v>36</v>
      </c>
      <c r="C66" s="88">
        <f t="shared" si="0"/>
        <v>0.75</v>
      </c>
      <c r="D66" s="89">
        <f t="shared" si="1"/>
        <v>0.25</v>
      </c>
      <c r="E66" s="88">
        <f t="shared" si="2"/>
        <v>0.53846153846153844</v>
      </c>
      <c r="F66" s="89">
        <f t="shared" si="3"/>
        <v>0.46153846153846156</v>
      </c>
      <c r="G66" s="88">
        <f t="shared" si="4"/>
        <v>0.5</v>
      </c>
      <c r="H66" s="89">
        <f t="shared" si="5"/>
        <v>0.5</v>
      </c>
      <c r="I66" s="88">
        <f t="shared" si="6"/>
        <v>0.5641025641025641</v>
      </c>
      <c r="J66" s="89">
        <f t="shared" si="7"/>
        <v>0.4358974358974359</v>
      </c>
      <c r="K66" s="88">
        <f t="shared" si="8"/>
        <v>0.71</v>
      </c>
      <c r="L66" s="89">
        <f t="shared" si="9"/>
        <v>0.28999999999999998</v>
      </c>
      <c r="M66" s="88">
        <f t="shared" si="10"/>
        <v>0.74285714285714288</v>
      </c>
      <c r="N66" s="89">
        <f t="shared" si="11"/>
        <v>0.25714285714285712</v>
      </c>
      <c r="O66" s="88">
        <f t="shared" si="12"/>
        <v>0.68421052631578949</v>
      </c>
      <c r="P66" s="89">
        <f t="shared" si="13"/>
        <v>0.31578947368421051</v>
      </c>
      <c r="Q66" s="134">
        <f t="shared" si="14"/>
        <v>228</v>
      </c>
    </row>
    <row r="67" spans="2:17" ht="17.25" thickTop="1" thickBot="1" x14ac:dyDescent="0.3">
      <c r="B67" s="19" t="s">
        <v>37</v>
      </c>
      <c r="C67" s="86">
        <f t="shared" si="0"/>
        <v>0.12820512820512819</v>
      </c>
      <c r="D67" s="87">
        <f t="shared" si="1"/>
        <v>0.87179487179487181</v>
      </c>
      <c r="E67" s="86">
        <f t="shared" si="2"/>
        <v>0.18320610687022901</v>
      </c>
      <c r="F67" s="87">
        <f t="shared" si="3"/>
        <v>0.81679389312977102</v>
      </c>
      <c r="G67" s="86">
        <f t="shared" si="4"/>
        <v>0.23076923076923078</v>
      </c>
      <c r="H67" s="87">
        <f t="shared" si="5"/>
        <v>0.76923076923076927</v>
      </c>
      <c r="I67" s="86">
        <f t="shared" si="6"/>
        <v>0.20803782505910165</v>
      </c>
      <c r="J67" s="87">
        <f t="shared" si="7"/>
        <v>0.79196217494089838</v>
      </c>
      <c r="K67" s="86">
        <f t="shared" si="8"/>
        <v>0.2933780385582565</v>
      </c>
      <c r="L67" s="87">
        <f t="shared" si="9"/>
        <v>0.7066219614417435</v>
      </c>
      <c r="M67" s="86">
        <f t="shared" si="10"/>
        <v>0.32112436115843274</v>
      </c>
      <c r="N67" s="87">
        <f t="shared" si="11"/>
        <v>0.67887563884156732</v>
      </c>
      <c r="O67" s="86">
        <f t="shared" si="12"/>
        <v>0.28489741002354524</v>
      </c>
      <c r="P67" s="87">
        <f t="shared" si="13"/>
        <v>0.71510258997645471</v>
      </c>
      <c r="Q67" s="138">
        <f t="shared" si="14"/>
        <v>2973</v>
      </c>
    </row>
    <row r="68" spans="2:17" ht="17.25" thickTop="1" thickBot="1" x14ac:dyDescent="0.3">
      <c r="B68" s="20" t="s">
        <v>38</v>
      </c>
      <c r="C68" s="96">
        <f t="shared" ref="C68:C90" si="15">IFERROR(C22/SUM(C22:D22),0)</f>
        <v>7.6923076923076927E-2</v>
      </c>
      <c r="D68" s="97">
        <f t="shared" si="1"/>
        <v>0.92307692307692313</v>
      </c>
      <c r="E68" s="96">
        <f t="shared" si="2"/>
        <v>0.29411764705882354</v>
      </c>
      <c r="F68" s="97">
        <f t="shared" si="3"/>
        <v>0.70588235294117652</v>
      </c>
      <c r="G68" s="96">
        <f t="shared" si="4"/>
        <v>0.25</v>
      </c>
      <c r="H68" s="97">
        <f t="shared" si="5"/>
        <v>0.75</v>
      </c>
      <c r="I68" s="96">
        <f t="shared" si="6"/>
        <v>0.25252525252525254</v>
      </c>
      <c r="J68" s="97">
        <f t="shared" si="7"/>
        <v>0.74747474747474751</v>
      </c>
      <c r="K68" s="96">
        <f t="shared" si="8"/>
        <v>0.27459016393442626</v>
      </c>
      <c r="L68" s="97">
        <f t="shared" si="9"/>
        <v>0.72540983606557374</v>
      </c>
      <c r="M68" s="96">
        <f t="shared" si="10"/>
        <v>0.37037037037037035</v>
      </c>
      <c r="N68" s="97">
        <f t="shared" si="11"/>
        <v>0.62962962962962965</v>
      </c>
      <c r="O68" s="96">
        <f t="shared" si="12"/>
        <v>0.30455259026687598</v>
      </c>
      <c r="P68" s="97">
        <f t="shared" si="13"/>
        <v>0.69544740973312402</v>
      </c>
      <c r="Q68" s="139">
        <f t="shared" si="14"/>
        <v>637</v>
      </c>
    </row>
    <row r="69" spans="2:17" ht="17.25" thickTop="1" thickBot="1" x14ac:dyDescent="0.3">
      <c r="B69" s="10" t="s">
        <v>39</v>
      </c>
      <c r="C69" s="88">
        <f t="shared" si="15"/>
        <v>9.0909090909090912E-2</v>
      </c>
      <c r="D69" s="89">
        <f t="shared" si="1"/>
        <v>0.90909090909090906</v>
      </c>
      <c r="E69" s="88">
        <f t="shared" si="2"/>
        <v>0.13953488372093023</v>
      </c>
      <c r="F69" s="89">
        <f t="shared" si="3"/>
        <v>0.86046511627906974</v>
      </c>
      <c r="G69" s="88">
        <f t="shared" si="4"/>
        <v>0</v>
      </c>
      <c r="H69" s="89">
        <f t="shared" si="5"/>
        <v>1</v>
      </c>
      <c r="I69" s="88">
        <f t="shared" si="6"/>
        <v>7.9545454545454544E-2</v>
      </c>
      <c r="J69" s="89">
        <f t="shared" si="7"/>
        <v>0.92045454545454541</v>
      </c>
      <c r="K69" s="88">
        <f t="shared" si="8"/>
        <v>0.20491803278688525</v>
      </c>
      <c r="L69" s="89">
        <f t="shared" si="9"/>
        <v>0.79508196721311475</v>
      </c>
      <c r="M69" s="88">
        <f t="shared" si="10"/>
        <v>0.19191919191919191</v>
      </c>
      <c r="N69" s="89">
        <f t="shared" si="11"/>
        <v>0.80808080808080807</v>
      </c>
      <c r="O69" s="88">
        <f t="shared" si="12"/>
        <v>0.17690058479532164</v>
      </c>
      <c r="P69" s="89">
        <f t="shared" si="13"/>
        <v>0.82309941520467833</v>
      </c>
      <c r="Q69" s="134">
        <f t="shared" si="14"/>
        <v>684</v>
      </c>
    </row>
    <row r="70" spans="2:17" ht="17.25" thickTop="1" thickBot="1" x14ac:dyDescent="0.3">
      <c r="B70" s="10" t="s">
        <v>40</v>
      </c>
      <c r="C70" s="88">
        <f t="shared" si="15"/>
        <v>0.5</v>
      </c>
      <c r="D70" s="89">
        <f t="shared" si="1"/>
        <v>0.5</v>
      </c>
      <c r="E70" s="88">
        <f t="shared" si="2"/>
        <v>0</v>
      </c>
      <c r="F70" s="89">
        <f t="shared" si="3"/>
        <v>1</v>
      </c>
      <c r="G70" s="88">
        <f t="shared" si="4"/>
        <v>1</v>
      </c>
      <c r="H70" s="89">
        <f t="shared" si="5"/>
        <v>0</v>
      </c>
      <c r="I70" s="88">
        <f t="shared" si="6"/>
        <v>0.13636363636363635</v>
      </c>
      <c r="J70" s="89">
        <f t="shared" si="7"/>
        <v>0.86363636363636365</v>
      </c>
      <c r="K70" s="88">
        <f t="shared" si="8"/>
        <v>0.26470588235294118</v>
      </c>
      <c r="L70" s="89">
        <f t="shared" si="9"/>
        <v>0.73529411764705888</v>
      </c>
      <c r="M70" s="88">
        <f t="shared" si="10"/>
        <v>0.25714285714285712</v>
      </c>
      <c r="N70" s="89">
        <f t="shared" si="11"/>
        <v>0.74285714285714288</v>
      </c>
      <c r="O70" s="88">
        <f t="shared" si="12"/>
        <v>0.24550898203592814</v>
      </c>
      <c r="P70" s="89">
        <f t="shared" si="13"/>
        <v>0.75449101796407181</v>
      </c>
      <c r="Q70" s="134">
        <f t="shared" si="14"/>
        <v>167</v>
      </c>
    </row>
    <row r="71" spans="2:17" ht="17.25" thickTop="1" thickBot="1" x14ac:dyDescent="0.3">
      <c r="B71" s="20" t="s">
        <v>41</v>
      </c>
      <c r="C71" s="96">
        <f t="shared" si="15"/>
        <v>0</v>
      </c>
      <c r="D71" s="97">
        <f t="shared" si="1"/>
        <v>1</v>
      </c>
      <c r="E71" s="96">
        <f t="shared" si="2"/>
        <v>0.2</v>
      </c>
      <c r="F71" s="97">
        <f t="shared" si="3"/>
        <v>0.8</v>
      </c>
      <c r="G71" s="96">
        <f t="shared" si="4"/>
        <v>0</v>
      </c>
      <c r="H71" s="97">
        <f t="shared" si="5"/>
        <v>1</v>
      </c>
      <c r="I71" s="96">
        <f t="shared" si="6"/>
        <v>4.1666666666666664E-2</v>
      </c>
      <c r="J71" s="97">
        <f t="shared" si="7"/>
        <v>0.95833333333333337</v>
      </c>
      <c r="K71" s="96">
        <f t="shared" si="8"/>
        <v>0.15966386554621848</v>
      </c>
      <c r="L71" s="97">
        <f t="shared" si="9"/>
        <v>0.84033613445378152</v>
      </c>
      <c r="M71" s="96">
        <f t="shared" si="10"/>
        <v>0.17164179104477612</v>
      </c>
      <c r="N71" s="97">
        <f t="shared" si="11"/>
        <v>0.82835820895522383</v>
      </c>
      <c r="O71" s="96">
        <f t="shared" si="12"/>
        <v>0.15492957746478872</v>
      </c>
      <c r="P71" s="97">
        <f t="shared" si="13"/>
        <v>0.84507042253521125</v>
      </c>
      <c r="Q71" s="139">
        <f t="shared" si="14"/>
        <v>284</v>
      </c>
    </row>
    <row r="72" spans="2:17" ht="17.25" thickTop="1" thickBot="1" x14ac:dyDescent="0.3">
      <c r="B72" s="10" t="s">
        <v>42</v>
      </c>
      <c r="C72" s="88">
        <f t="shared" si="15"/>
        <v>0.4</v>
      </c>
      <c r="D72" s="89">
        <f t="shared" si="1"/>
        <v>0.6</v>
      </c>
      <c r="E72" s="88">
        <f t="shared" si="2"/>
        <v>0.2</v>
      </c>
      <c r="F72" s="89">
        <f t="shared" si="3"/>
        <v>0.8</v>
      </c>
      <c r="G72" s="88">
        <f t="shared" si="4"/>
        <v>0</v>
      </c>
      <c r="H72" s="89">
        <f t="shared" si="5"/>
        <v>1</v>
      </c>
      <c r="I72" s="88">
        <f t="shared" si="6"/>
        <v>0.36440677966101692</v>
      </c>
      <c r="J72" s="89">
        <f t="shared" si="7"/>
        <v>0.63559322033898302</v>
      </c>
      <c r="K72" s="88">
        <f t="shared" si="8"/>
        <v>0.47507331378299122</v>
      </c>
      <c r="L72" s="89">
        <f t="shared" si="9"/>
        <v>0.52492668621700878</v>
      </c>
      <c r="M72" s="88">
        <f t="shared" si="10"/>
        <v>0.5938697318007663</v>
      </c>
      <c r="N72" s="89">
        <f t="shared" si="11"/>
        <v>0.4061302681992337</v>
      </c>
      <c r="O72" s="88">
        <f t="shared" si="12"/>
        <v>0.48930481283422461</v>
      </c>
      <c r="P72" s="89">
        <f t="shared" si="13"/>
        <v>0.51069518716577544</v>
      </c>
      <c r="Q72" s="134">
        <f t="shared" si="14"/>
        <v>748</v>
      </c>
    </row>
    <row r="73" spans="2:17" ht="17.25" thickTop="1" thickBot="1" x14ac:dyDescent="0.3">
      <c r="B73" s="10" t="s">
        <v>43</v>
      </c>
      <c r="C73" s="88">
        <f t="shared" si="15"/>
        <v>0</v>
      </c>
      <c r="D73" s="89">
        <f t="shared" si="1"/>
        <v>1</v>
      </c>
      <c r="E73" s="88">
        <f t="shared" si="2"/>
        <v>0.12</v>
      </c>
      <c r="F73" s="89">
        <f t="shared" si="3"/>
        <v>0.88</v>
      </c>
      <c r="G73" s="88">
        <f t="shared" si="4"/>
        <v>0.33333333333333331</v>
      </c>
      <c r="H73" s="89">
        <f t="shared" si="5"/>
        <v>0.66666666666666663</v>
      </c>
      <c r="I73" s="88">
        <f t="shared" si="6"/>
        <v>0.125</v>
      </c>
      <c r="J73" s="89">
        <f t="shared" si="7"/>
        <v>0.875</v>
      </c>
      <c r="K73" s="88">
        <f t="shared" si="8"/>
        <v>0.19209039548022599</v>
      </c>
      <c r="L73" s="89">
        <f t="shared" si="9"/>
        <v>0.80790960451977401</v>
      </c>
      <c r="M73" s="88">
        <f t="shared" si="10"/>
        <v>0.20118343195266272</v>
      </c>
      <c r="N73" s="89">
        <f t="shared" si="11"/>
        <v>0.79881656804733725</v>
      </c>
      <c r="O73" s="88">
        <f t="shared" si="12"/>
        <v>0.17880794701986755</v>
      </c>
      <c r="P73" s="89">
        <f t="shared" si="13"/>
        <v>0.82119205298013243</v>
      </c>
      <c r="Q73" s="134">
        <f t="shared" si="14"/>
        <v>453</v>
      </c>
    </row>
    <row r="74" spans="2:17" ht="37.5" customHeight="1" thickTop="1" thickBot="1" x14ac:dyDescent="0.3">
      <c r="B74" s="23" t="s">
        <v>66</v>
      </c>
      <c r="C74" s="94">
        <f t="shared" si="15"/>
        <v>0.5</v>
      </c>
      <c r="D74" s="95">
        <f t="shared" si="1"/>
        <v>0.5</v>
      </c>
      <c r="E74" s="94">
        <f t="shared" si="2"/>
        <v>0.3125</v>
      </c>
      <c r="F74" s="95">
        <f t="shared" si="3"/>
        <v>0.6875</v>
      </c>
      <c r="G74" s="94">
        <f t="shared" si="4"/>
        <v>1</v>
      </c>
      <c r="H74" s="95">
        <f t="shared" si="5"/>
        <v>0</v>
      </c>
      <c r="I74" s="94">
        <f t="shared" si="6"/>
        <v>0.36842105263157893</v>
      </c>
      <c r="J74" s="95">
        <f t="shared" si="7"/>
        <v>0.63157894736842102</v>
      </c>
      <c r="K74" s="94">
        <f t="shared" si="8"/>
        <v>0.62812500000000004</v>
      </c>
      <c r="L74" s="95">
        <f t="shared" si="9"/>
        <v>0.37187500000000001</v>
      </c>
      <c r="M74" s="94">
        <f t="shared" si="10"/>
        <v>0.77666362807657252</v>
      </c>
      <c r="N74" s="95">
        <f t="shared" si="11"/>
        <v>0.22333637192342753</v>
      </c>
      <c r="O74" s="94">
        <f t="shared" si="12"/>
        <v>0.72831978319783197</v>
      </c>
      <c r="P74" s="95">
        <f t="shared" si="13"/>
        <v>0.27168021680216803</v>
      </c>
      <c r="Q74" s="137">
        <f t="shared" si="14"/>
        <v>1476</v>
      </c>
    </row>
    <row r="75" spans="2:17" ht="17.25" thickTop="1" thickBot="1" x14ac:dyDescent="0.3">
      <c r="B75" s="20" t="s">
        <v>45</v>
      </c>
      <c r="C75" s="96">
        <f t="shared" si="15"/>
        <v>1</v>
      </c>
      <c r="D75" s="97">
        <f t="shared" si="1"/>
        <v>0</v>
      </c>
      <c r="E75" s="96">
        <f t="shared" si="2"/>
        <v>0.55555555555555558</v>
      </c>
      <c r="F75" s="97">
        <f t="shared" si="3"/>
        <v>0.44444444444444442</v>
      </c>
      <c r="G75" s="96">
        <f t="shared" si="4"/>
        <v>0</v>
      </c>
      <c r="H75" s="97">
        <f t="shared" si="5"/>
        <v>0</v>
      </c>
      <c r="I75" s="96">
        <f t="shared" si="6"/>
        <v>0.66666666666666663</v>
      </c>
      <c r="J75" s="97">
        <f t="shared" si="7"/>
        <v>0.33333333333333331</v>
      </c>
      <c r="K75" s="96">
        <f t="shared" si="8"/>
        <v>0.81976744186046513</v>
      </c>
      <c r="L75" s="97">
        <f t="shared" si="9"/>
        <v>0.18023255813953487</v>
      </c>
      <c r="M75" s="96">
        <f t="shared" si="10"/>
        <v>0.84768211920529801</v>
      </c>
      <c r="N75" s="97">
        <f t="shared" si="11"/>
        <v>0.15231788079470199</v>
      </c>
      <c r="O75" s="96">
        <f t="shared" si="12"/>
        <v>0.8354114713216958</v>
      </c>
      <c r="P75" s="97">
        <f t="shared" si="13"/>
        <v>0.16458852867830423</v>
      </c>
      <c r="Q75" s="139">
        <f t="shared" si="14"/>
        <v>802</v>
      </c>
    </row>
    <row r="76" spans="2:17" ht="17.25" thickTop="1" thickBot="1" x14ac:dyDescent="0.3">
      <c r="B76" s="10" t="s">
        <v>46</v>
      </c>
      <c r="C76" s="88">
        <f t="shared" si="15"/>
        <v>0</v>
      </c>
      <c r="D76" s="89">
        <f t="shared" si="1"/>
        <v>0</v>
      </c>
      <c r="E76" s="88">
        <f t="shared" si="2"/>
        <v>0</v>
      </c>
      <c r="F76" s="89">
        <f t="shared" si="3"/>
        <v>1</v>
      </c>
      <c r="G76" s="88">
        <f t="shared" si="4"/>
        <v>0</v>
      </c>
      <c r="H76" s="89">
        <f t="shared" si="5"/>
        <v>0</v>
      </c>
      <c r="I76" s="88">
        <f t="shared" si="6"/>
        <v>0.4</v>
      </c>
      <c r="J76" s="89">
        <f t="shared" si="7"/>
        <v>0.6</v>
      </c>
      <c r="K76" s="88">
        <f t="shared" si="8"/>
        <v>0.51282051282051277</v>
      </c>
      <c r="L76" s="89">
        <f t="shared" si="9"/>
        <v>0.48717948717948717</v>
      </c>
      <c r="M76" s="88">
        <f t="shared" si="10"/>
        <v>0.75249999999999995</v>
      </c>
      <c r="N76" s="89">
        <f t="shared" si="11"/>
        <v>0.2475</v>
      </c>
      <c r="O76" s="88">
        <f t="shared" si="12"/>
        <v>0.70867768595041325</v>
      </c>
      <c r="P76" s="89">
        <f t="shared" si="13"/>
        <v>0.29132231404958675</v>
      </c>
      <c r="Q76" s="134">
        <f t="shared" si="14"/>
        <v>484</v>
      </c>
    </row>
    <row r="77" spans="2:17" ht="17.25" thickTop="1" thickBot="1" x14ac:dyDescent="0.3">
      <c r="B77" s="10" t="s">
        <v>47</v>
      </c>
      <c r="C77" s="88">
        <f t="shared" si="15"/>
        <v>0</v>
      </c>
      <c r="D77" s="89">
        <f t="shared" si="1"/>
        <v>1</v>
      </c>
      <c r="E77" s="88">
        <f t="shared" si="2"/>
        <v>0</v>
      </c>
      <c r="F77" s="89">
        <f t="shared" si="3"/>
        <v>0</v>
      </c>
      <c r="G77" s="88">
        <f t="shared" si="4"/>
        <v>0</v>
      </c>
      <c r="H77" s="89">
        <f t="shared" si="5"/>
        <v>0</v>
      </c>
      <c r="I77" s="88">
        <f t="shared" si="6"/>
        <v>0</v>
      </c>
      <c r="J77" s="89">
        <f t="shared" si="7"/>
        <v>0</v>
      </c>
      <c r="K77" s="88">
        <f t="shared" si="8"/>
        <v>0.4</v>
      </c>
      <c r="L77" s="89">
        <f t="shared" si="9"/>
        <v>0.6</v>
      </c>
      <c r="M77" s="88">
        <f t="shared" si="10"/>
        <v>0.41666666666666669</v>
      </c>
      <c r="N77" s="89">
        <f t="shared" si="11"/>
        <v>0.58333333333333337</v>
      </c>
      <c r="O77" s="88">
        <f t="shared" si="12"/>
        <v>0.4</v>
      </c>
      <c r="P77" s="89">
        <f t="shared" si="13"/>
        <v>0.6</v>
      </c>
      <c r="Q77" s="134">
        <f t="shared" si="14"/>
        <v>30</v>
      </c>
    </row>
    <row r="78" spans="2:17" ht="17.25" thickTop="1" thickBot="1" x14ac:dyDescent="0.3">
      <c r="B78" s="10" t="s">
        <v>48</v>
      </c>
      <c r="C78" s="88">
        <f t="shared" si="15"/>
        <v>0</v>
      </c>
      <c r="D78" s="89">
        <f t="shared" si="1"/>
        <v>1</v>
      </c>
      <c r="E78" s="88">
        <f t="shared" si="2"/>
        <v>0</v>
      </c>
      <c r="F78" s="89">
        <f t="shared" si="3"/>
        <v>1</v>
      </c>
      <c r="G78" s="88">
        <f t="shared" si="4"/>
        <v>1</v>
      </c>
      <c r="H78" s="89">
        <f t="shared" si="5"/>
        <v>0</v>
      </c>
      <c r="I78" s="88">
        <f t="shared" si="6"/>
        <v>0.1111111111111111</v>
      </c>
      <c r="J78" s="89">
        <f t="shared" si="7"/>
        <v>0.88888888888888884</v>
      </c>
      <c r="K78" s="88">
        <f t="shared" si="8"/>
        <v>0.27692307692307694</v>
      </c>
      <c r="L78" s="89">
        <f t="shared" si="9"/>
        <v>0.72307692307692306</v>
      </c>
      <c r="M78" s="88">
        <f t="shared" si="10"/>
        <v>0.42028985507246375</v>
      </c>
      <c r="N78" s="89">
        <f t="shared" si="11"/>
        <v>0.57971014492753625</v>
      </c>
      <c r="O78" s="88">
        <f t="shared" si="12"/>
        <v>0.3125</v>
      </c>
      <c r="P78" s="89">
        <f t="shared" si="13"/>
        <v>0.6875</v>
      </c>
      <c r="Q78" s="134">
        <f t="shared" si="14"/>
        <v>160</v>
      </c>
    </row>
    <row r="79" spans="2:17" ht="34.5" customHeight="1" thickTop="1" thickBot="1" x14ac:dyDescent="0.3">
      <c r="B79" s="23" t="s">
        <v>67</v>
      </c>
      <c r="C79" s="94">
        <f t="shared" si="15"/>
        <v>0.2</v>
      </c>
      <c r="D79" s="95">
        <f t="shared" si="1"/>
        <v>0.8</v>
      </c>
      <c r="E79" s="94">
        <f t="shared" si="2"/>
        <v>0.18181818181818182</v>
      </c>
      <c r="F79" s="95">
        <f t="shared" si="3"/>
        <v>0.81818181818181823</v>
      </c>
      <c r="G79" s="94">
        <f t="shared" si="4"/>
        <v>0</v>
      </c>
      <c r="H79" s="95">
        <f t="shared" si="5"/>
        <v>1</v>
      </c>
      <c r="I79" s="94">
        <f t="shared" si="6"/>
        <v>0.44444444444444442</v>
      </c>
      <c r="J79" s="95">
        <f t="shared" si="7"/>
        <v>0.55555555555555558</v>
      </c>
      <c r="K79" s="94">
        <f t="shared" si="8"/>
        <v>0.52657004830917875</v>
      </c>
      <c r="L79" s="95">
        <f t="shared" si="9"/>
        <v>0.47342995169082125</v>
      </c>
      <c r="M79" s="94">
        <f t="shared" si="10"/>
        <v>0.75609756097560976</v>
      </c>
      <c r="N79" s="95">
        <f t="shared" si="11"/>
        <v>0.24390243902439024</v>
      </c>
      <c r="O79" s="94">
        <f t="shared" si="12"/>
        <v>0.67771428571428571</v>
      </c>
      <c r="P79" s="95">
        <f t="shared" si="13"/>
        <v>0.32228571428571429</v>
      </c>
      <c r="Q79" s="137">
        <f t="shared" si="14"/>
        <v>875</v>
      </c>
    </row>
    <row r="80" spans="2:17" ht="17.25" thickTop="1" thickBot="1" x14ac:dyDescent="0.3">
      <c r="B80" s="10" t="s">
        <v>50</v>
      </c>
      <c r="C80" s="88">
        <f t="shared" si="15"/>
        <v>0.5</v>
      </c>
      <c r="D80" s="89">
        <f t="shared" si="1"/>
        <v>0.5</v>
      </c>
      <c r="E80" s="88">
        <f t="shared" si="2"/>
        <v>0.25</v>
      </c>
      <c r="F80" s="89">
        <f t="shared" si="3"/>
        <v>0.75</v>
      </c>
      <c r="G80" s="88">
        <f t="shared" si="4"/>
        <v>0</v>
      </c>
      <c r="H80" s="89">
        <f t="shared" si="5"/>
        <v>0</v>
      </c>
      <c r="I80" s="88">
        <f t="shared" si="6"/>
        <v>0.38095238095238093</v>
      </c>
      <c r="J80" s="89">
        <f t="shared" si="7"/>
        <v>0.61904761904761907</v>
      </c>
      <c r="K80" s="88">
        <f t="shared" si="8"/>
        <v>0.54782608695652169</v>
      </c>
      <c r="L80" s="89">
        <f t="shared" si="9"/>
        <v>0.45217391304347826</v>
      </c>
      <c r="M80" s="88">
        <f t="shared" si="10"/>
        <v>0.74152542372881358</v>
      </c>
      <c r="N80" s="89">
        <f t="shared" si="11"/>
        <v>0.25847457627118642</v>
      </c>
      <c r="O80" s="88">
        <f t="shared" si="12"/>
        <v>0.65183246073298429</v>
      </c>
      <c r="P80" s="89">
        <f t="shared" si="13"/>
        <v>0.34816753926701571</v>
      </c>
      <c r="Q80" s="134">
        <f t="shared" si="14"/>
        <v>382</v>
      </c>
    </row>
    <row r="81" spans="2:17" ht="17.25" thickTop="1" thickBot="1" x14ac:dyDescent="0.3">
      <c r="B81" s="10" t="s">
        <v>51</v>
      </c>
      <c r="C81" s="88">
        <f t="shared" si="15"/>
        <v>0</v>
      </c>
      <c r="D81" s="89">
        <f t="shared" si="1"/>
        <v>1</v>
      </c>
      <c r="E81" s="88">
        <f t="shared" si="2"/>
        <v>0</v>
      </c>
      <c r="F81" s="89">
        <f t="shared" si="3"/>
        <v>1</v>
      </c>
      <c r="G81" s="88">
        <f t="shared" si="4"/>
        <v>0</v>
      </c>
      <c r="H81" s="89">
        <f t="shared" si="5"/>
        <v>1</v>
      </c>
      <c r="I81" s="88">
        <f t="shared" si="6"/>
        <v>0.375</v>
      </c>
      <c r="J81" s="89">
        <f t="shared" si="7"/>
        <v>0.625</v>
      </c>
      <c r="K81" s="88">
        <f t="shared" si="8"/>
        <v>0.5</v>
      </c>
      <c r="L81" s="89">
        <f t="shared" si="9"/>
        <v>0.5</v>
      </c>
      <c r="M81" s="88">
        <f t="shared" si="10"/>
        <v>0.75737704918032789</v>
      </c>
      <c r="N81" s="89">
        <f t="shared" si="11"/>
        <v>0.24262295081967214</v>
      </c>
      <c r="O81" s="88">
        <f t="shared" si="12"/>
        <v>0.69270833333333337</v>
      </c>
      <c r="P81" s="89">
        <f t="shared" si="13"/>
        <v>0.30729166666666669</v>
      </c>
      <c r="Q81" s="134">
        <f t="shared" si="14"/>
        <v>384</v>
      </c>
    </row>
    <row r="82" spans="2:17" ht="17.25" thickTop="1" thickBot="1" x14ac:dyDescent="0.3">
      <c r="B82" s="10" t="s">
        <v>52</v>
      </c>
      <c r="C82" s="88">
        <f t="shared" si="15"/>
        <v>0</v>
      </c>
      <c r="D82" s="89">
        <f t="shared" si="1"/>
        <v>0</v>
      </c>
      <c r="E82" s="88">
        <f t="shared" si="2"/>
        <v>0</v>
      </c>
      <c r="F82" s="89">
        <f t="shared" si="3"/>
        <v>0</v>
      </c>
      <c r="G82" s="88">
        <f t="shared" si="4"/>
        <v>0</v>
      </c>
      <c r="H82" s="89">
        <f t="shared" si="5"/>
        <v>0</v>
      </c>
      <c r="I82" s="88">
        <f t="shared" si="6"/>
        <v>0.7142857142857143</v>
      </c>
      <c r="J82" s="89">
        <f t="shared" si="7"/>
        <v>0.2857142857142857</v>
      </c>
      <c r="K82" s="88">
        <f t="shared" si="8"/>
        <v>0.5</v>
      </c>
      <c r="L82" s="89">
        <f t="shared" si="9"/>
        <v>0.5</v>
      </c>
      <c r="M82" s="88">
        <f t="shared" si="10"/>
        <v>0.79729729729729726</v>
      </c>
      <c r="N82" s="89">
        <f t="shared" si="11"/>
        <v>0.20270270270270271</v>
      </c>
      <c r="O82" s="88">
        <f t="shared" si="12"/>
        <v>0.7155963302752294</v>
      </c>
      <c r="P82" s="89">
        <f t="shared" si="13"/>
        <v>0.28440366972477066</v>
      </c>
      <c r="Q82" s="134">
        <f t="shared" si="14"/>
        <v>109</v>
      </c>
    </row>
    <row r="83" spans="2:17" ht="39.75" customHeight="1" thickTop="1" thickBot="1" x14ac:dyDescent="0.3">
      <c r="B83" s="23" t="s">
        <v>53</v>
      </c>
      <c r="C83" s="94">
        <f t="shared" si="15"/>
        <v>0</v>
      </c>
      <c r="D83" s="95">
        <f t="shared" si="1"/>
        <v>0</v>
      </c>
      <c r="E83" s="94">
        <f t="shared" si="2"/>
        <v>0.33333333333333331</v>
      </c>
      <c r="F83" s="95">
        <f t="shared" si="3"/>
        <v>0.66666666666666663</v>
      </c>
      <c r="G83" s="94">
        <f t="shared" si="4"/>
        <v>0</v>
      </c>
      <c r="H83" s="95">
        <f t="shared" si="5"/>
        <v>0</v>
      </c>
      <c r="I83" s="94">
        <f t="shared" si="6"/>
        <v>1</v>
      </c>
      <c r="J83" s="95">
        <f t="shared" si="7"/>
        <v>0</v>
      </c>
      <c r="K83" s="94">
        <f t="shared" si="8"/>
        <v>1</v>
      </c>
      <c r="L83" s="95">
        <f t="shared" si="9"/>
        <v>0</v>
      </c>
      <c r="M83" s="94">
        <f t="shared" si="10"/>
        <v>0.91025641025641024</v>
      </c>
      <c r="N83" s="95">
        <f t="shared" si="11"/>
        <v>8.9743589743589744E-2</v>
      </c>
      <c r="O83" s="94">
        <f t="shared" si="12"/>
        <v>0.90526315789473688</v>
      </c>
      <c r="P83" s="95">
        <f t="shared" si="13"/>
        <v>9.4736842105263161E-2</v>
      </c>
      <c r="Q83" s="137">
        <f t="shared" si="14"/>
        <v>95</v>
      </c>
    </row>
    <row r="84" spans="2:17" ht="17.25" thickTop="1" thickBot="1" x14ac:dyDescent="0.3">
      <c r="B84" s="10" t="s">
        <v>54</v>
      </c>
      <c r="C84" s="88">
        <f t="shared" si="15"/>
        <v>0</v>
      </c>
      <c r="D84" s="89">
        <f t="shared" si="1"/>
        <v>0</v>
      </c>
      <c r="E84" s="88">
        <f t="shared" si="2"/>
        <v>0.5</v>
      </c>
      <c r="F84" s="89">
        <f t="shared" si="3"/>
        <v>0.5</v>
      </c>
      <c r="G84" s="88">
        <f t="shared" si="4"/>
        <v>0</v>
      </c>
      <c r="H84" s="89">
        <f t="shared" si="5"/>
        <v>0</v>
      </c>
      <c r="I84" s="88">
        <f t="shared" si="6"/>
        <v>1</v>
      </c>
      <c r="J84" s="89">
        <f t="shared" si="7"/>
        <v>0</v>
      </c>
      <c r="K84" s="88">
        <f t="shared" si="8"/>
        <v>1</v>
      </c>
      <c r="L84" s="89">
        <f t="shared" si="9"/>
        <v>0</v>
      </c>
      <c r="M84" s="88">
        <f t="shared" si="10"/>
        <v>0.91025641025641024</v>
      </c>
      <c r="N84" s="89">
        <f t="shared" si="11"/>
        <v>8.9743589743589744E-2</v>
      </c>
      <c r="O84" s="88">
        <f t="shared" si="12"/>
        <v>0.91489361702127658</v>
      </c>
      <c r="P84" s="89">
        <f t="shared" si="13"/>
        <v>8.5106382978723402E-2</v>
      </c>
      <c r="Q84" s="134">
        <f t="shared" si="14"/>
        <v>94</v>
      </c>
    </row>
    <row r="85" spans="2:17" ht="17.25" thickTop="1" thickBot="1" x14ac:dyDescent="0.3">
      <c r="B85" s="10" t="s">
        <v>68</v>
      </c>
      <c r="C85" s="88">
        <f t="shared" si="15"/>
        <v>0</v>
      </c>
      <c r="D85" s="89">
        <f t="shared" si="1"/>
        <v>0</v>
      </c>
      <c r="E85" s="88">
        <f t="shared" si="2"/>
        <v>0</v>
      </c>
      <c r="F85" s="89">
        <f t="shared" si="3"/>
        <v>0</v>
      </c>
      <c r="G85" s="88">
        <f t="shared" si="4"/>
        <v>0</v>
      </c>
      <c r="H85" s="89">
        <f t="shared" si="5"/>
        <v>0</v>
      </c>
      <c r="I85" s="88">
        <f t="shared" si="6"/>
        <v>0</v>
      </c>
      <c r="J85" s="89">
        <f t="shared" si="7"/>
        <v>0</v>
      </c>
      <c r="K85" s="88">
        <f t="shared" si="8"/>
        <v>0</v>
      </c>
      <c r="L85" s="89">
        <f t="shared" si="9"/>
        <v>0</v>
      </c>
      <c r="M85" s="88">
        <f t="shared" si="10"/>
        <v>0</v>
      </c>
      <c r="N85" s="89">
        <f t="shared" si="11"/>
        <v>0</v>
      </c>
      <c r="O85" s="88">
        <f t="shared" si="12"/>
        <v>0</v>
      </c>
      <c r="P85" s="89">
        <f t="shared" si="13"/>
        <v>0</v>
      </c>
      <c r="Q85" s="134">
        <f t="shared" si="14"/>
        <v>0</v>
      </c>
    </row>
    <row r="86" spans="2:17" ht="17.25" thickTop="1" thickBot="1" x14ac:dyDescent="0.3">
      <c r="B86" s="10" t="s">
        <v>69</v>
      </c>
      <c r="C86" s="88">
        <f t="shared" si="15"/>
        <v>0</v>
      </c>
      <c r="D86" s="89">
        <f t="shared" si="1"/>
        <v>0</v>
      </c>
      <c r="E86" s="88">
        <f t="shared" si="2"/>
        <v>0</v>
      </c>
      <c r="F86" s="89">
        <f t="shared" si="3"/>
        <v>1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0</v>
      </c>
      <c r="K86" s="88">
        <f t="shared" si="8"/>
        <v>0</v>
      </c>
      <c r="L86" s="89">
        <f t="shared" si="9"/>
        <v>0</v>
      </c>
      <c r="M86" s="88">
        <f t="shared" si="10"/>
        <v>0</v>
      </c>
      <c r="N86" s="89">
        <f t="shared" si="11"/>
        <v>0</v>
      </c>
      <c r="O86" s="88">
        <f t="shared" si="12"/>
        <v>0</v>
      </c>
      <c r="P86" s="89">
        <f t="shared" si="13"/>
        <v>1</v>
      </c>
      <c r="Q86" s="134">
        <f t="shared" si="14"/>
        <v>1</v>
      </c>
    </row>
    <row r="87" spans="2:17" ht="17.25" thickTop="1" thickBot="1" x14ac:dyDescent="0.3">
      <c r="B87" s="23" t="s">
        <v>57</v>
      </c>
      <c r="C87" s="94">
        <f t="shared" si="15"/>
        <v>0</v>
      </c>
      <c r="D87" s="95">
        <f t="shared" si="1"/>
        <v>1</v>
      </c>
      <c r="E87" s="94">
        <f t="shared" si="2"/>
        <v>0.5</v>
      </c>
      <c r="F87" s="95">
        <f t="shared" si="3"/>
        <v>0.5</v>
      </c>
      <c r="G87" s="94">
        <f t="shared" si="4"/>
        <v>0.5</v>
      </c>
      <c r="H87" s="95">
        <f t="shared" si="5"/>
        <v>0.5</v>
      </c>
      <c r="I87" s="94">
        <f t="shared" si="6"/>
        <v>0.35294117647058826</v>
      </c>
      <c r="J87" s="95">
        <f t="shared" si="7"/>
        <v>0.6470588235294118</v>
      </c>
      <c r="K87" s="94">
        <f t="shared" si="8"/>
        <v>0.33333333333333331</v>
      </c>
      <c r="L87" s="95">
        <f t="shared" si="9"/>
        <v>0.66666666666666663</v>
      </c>
      <c r="M87" s="94">
        <f t="shared" si="10"/>
        <v>0.48734177215189872</v>
      </c>
      <c r="N87" s="95">
        <f t="shared" si="11"/>
        <v>0.51265822784810122</v>
      </c>
      <c r="O87" s="94">
        <f t="shared" si="12"/>
        <v>0.4027027027027027</v>
      </c>
      <c r="P87" s="95">
        <f t="shared" si="13"/>
        <v>0.5972972972972973</v>
      </c>
      <c r="Q87" s="137">
        <f t="shared" si="14"/>
        <v>370</v>
      </c>
    </row>
    <row r="88" spans="2:17" ht="17.25" thickTop="1" thickBot="1" x14ac:dyDescent="0.3">
      <c r="B88" s="10" t="s">
        <v>58</v>
      </c>
      <c r="C88" s="88">
        <f t="shared" si="15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1</v>
      </c>
      <c r="H88" s="89">
        <f t="shared" si="5"/>
        <v>0</v>
      </c>
      <c r="I88" s="88">
        <f t="shared" si="6"/>
        <v>1</v>
      </c>
      <c r="J88" s="89">
        <f t="shared" si="7"/>
        <v>0</v>
      </c>
      <c r="K88" s="88">
        <f t="shared" si="8"/>
        <v>0.14285714285714285</v>
      </c>
      <c r="L88" s="89">
        <f t="shared" si="9"/>
        <v>0.8571428571428571</v>
      </c>
      <c r="M88" s="88">
        <f t="shared" si="10"/>
        <v>0.40625</v>
      </c>
      <c r="N88" s="89">
        <f t="shared" si="11"/>
        <v>0.59375</v>
      </c>
      <c r="O88" s="88">
        <f t="shared" si="12"/>
        <v>0.36734693877551022</v>
      </c>
      <c r="P88" s="89">
        <f t="shared" si="13"/>
        <v>0.63265306122448983</v>
      </c>
      <c r="Q88" s="134">
        <f t="shared" si="14"/>
        <v>49</v>
      </c>
    </row>
    <row r="89" spans="2:17" ht="17.25" thickTop="1" thickBot="1" x14ac:dyDescent="0.3">
      <c r="B89" s="10" t="s">
        <v>59</v>
      </c>
      <c r="C89" s="88">
        <f t="shared" si="15"/>
        <v>0</v>
      </c>
      <c r="D89" s="89">
        <f t="shared" si="1"/>
        <v>1</v>
      </c>
      <c r="E89" s="88">
        <f t="shared" si="2"/>
        <v>0.33333333333333331</v>
      </c>
      <c r="F89" s="89">
        <f t="shared" si="3"/>
        <v>0.66666666666666663</v>
      </c>
      <c r="G89" s="88">
        <f t="shared" si="4"/>
        <v>0</v>
      </c>
      <c r="H89" s="89">
        <f t="shared" si="5"/>
        <v>0</v>
      </c>
      <c r="I89" s="88">
        <f t="shared" si="6"/>
        <v>0.31818181818181818</v>
      </c>
      <c r="J89" s="89">
        <f t="shared" si="7"/>
        <v>0.68181818181818177</v>
      </c>
      <c r="K89" s="88">
        <f t="shared" si="8"/>
        <v>0.39166666666666666</v>
      </c>
      <c r="L89" s="89">
        <f t="shared" si="9"/>
        <v>0.60833333333333328</v>
      </c>
      <c r="M89" s="88">
        <f t="shared" si="10"/>
        <v>0.54430379746835444</v>
      </c>
      <c r="N89" s="89">
        <f t="shared" si="11"/>
        <v>0.45569620253164556</v>
      </c>
      <c r="O89" s="88">
        <f t="shared" si="12"/>
        <v>0.43555555555555553</v>
      </c>
      <c r="P89" s="89">
        <f t="shared" si="13"/>
        <v>0.56444444444444442</v>
      </c>
      <c r="Q89" s="134">
        <f t="shared" si="14"/>
        <v>225</v>
      </c>
    </row>
    <row r="90" spans="2:17" ht="17.25" thickTop="1" thickBot="1" x14ac:dyDescent="0.3">
      <c r="B90" s="10" t="s">
        <v>60</v>
      </c>
      <c r="C90" s="88">
        <f t="shared" si="15"/>
        <v>0</v>
      </c>
      <c r="D90" s="89">
        <f t="shared" si="1"/>
        <v>1</v>
      </c>
      <c r="E90" s="88">
        <f t="shared" si="2"/>
        <v>0.66666666666666663</v>
      </c>
      <c r="F90" s="89">
        <f t="shared" si="3"/>
        <v>0.33333333333333331</v>
      </c>
      <c r="G90" s="88">
        <f t="shared" si="4"/>
        <v>0</v>
      </c>
      <c r="H90" s="89">
        <f t="shared" si="5"/>
        <v>1</v>
      </c>
      <c r="I90" s="88">
        <f t="shared" si="6"/>
        <v>0.3</v>
      </c>
      <c r="J90" s="89">
        <f t="shared" si="7"/>
        <v>0.7</v>
      </c>
      <c r="K90" s="88">
        <f t="shared" si="8"/>
        <v>0.20588235294117646</v>
      </c>
      <c r="L90" s="89">
        <f t="shared" si="9"/>
        <v>0.79411764705882348</v>
      </c>
      <c r="M90" s="88">
        <f t="shared" si="10"/>
        <v>0.44680851063829785</v>
      </c>
      <c r="N90" s="89">
        <f t="shared" si="11"/>
        <v>0.55319148936170215</v>
      </c>
      <c r="O90" s="88">
        <f t="shared" si="12"/>
        <v>0.34375</v>
      </c>
      <c r="P90" s="89">
        <f t="shared" si="13"/>
        <v>0.65625</v>
      </c>
      <c r="Q90" s="134">
        <f t="shared" si="14"/>
        <v>96</v>
      </c>
    </row>
    <row r="91" spans="2:17" ht="17.25" thickTop="1" thickBot="1" x14ac:dyDescent="0.3">
      <c r="B91" s="16" t="s">
        <v>61</v>
      </c>
      <c r="C91" s="94">
        <f>IFERROR(C45/SUM(C45:D45),0)</f>
        <v>0.33333333333333331</v>
      </c>
      <c r="D91" s="95">
        <f>IFERROR(D45/SUM(C45:D45),0)</f>
        <v>0.66666666666666663</v>
      </c>
      <c r="E91" s="94">
        <f>IFERROR(E45/SUM(E45:F45),0)</f>
        <v>0</v>
      </c>
      <c r="F91" s="95">
        <f>IFERROR(F45/SUM(E45:F45),0)</f>
        <v>0</v>
      </c>
      <c r="G91" s="94">
        <f>IFERROR(G45/SUM(G45:H45),0)</f>
        <v>0</v>
      </c>
      <c r="H91" s="95">
        <f>IFERROR(H45/SUM(G45:H45),0)</f>
        <v>0</v>
      </c>
      <c r="I91" s="94">
        <f>IFERROR(I45/SUM(I45:J45),0)</f>
        <v>1</v>
      </c>
      <c r="J91" s="95">
        <f>IFERROR(J45/SUM(I45:J45),0)</f>
        <v>0</v>
      </c>
      <c r="K91" s="94">
        <f>IFERROR(K45/SUM(K45:L45),0)</f>
        <v>0.60869565217391308</v>
      </c>
      <c r="L91" s="95">
        <f>IFERROR(L45/SUM(K45:L45),0)</f>
        <v>0.39130434782608697</v>
      </c>
      <c r="M91" s="94">
        <f>IFERROR(M45/SUM(M45:N45),0)</f>
        <v>0.78629032258064513</v>
      </c>
      <c r="N91" s="95">
        <f>IFERROR(N45/SUM(M45:N45),0)</f>
        <v>0.21370967741935484</v>
      </c>
      <c r="O91" s="94">
        <f>IFERROR(O45/SUM(O45:P45),0)</f>
        <v>0.75503355704697983</v>
      </c>
      <c r="P91" s="95">
        <f>IFERROR(P45/SUM(O45:P45),0)</f>
        <v>0.24496644295302014</v>
      </c>
      <c r="Q91" s="137">
        <f t="shared" si="14"/>
        <v>298</v>
      </c>
    </row>
    <row r="92" spans="2:17" ht="17.25" thickTop="1" thickBot="1" x14ac:dyDescent="0.3">
      <c r="B92" s="10" t="s">
        <v>62</v>
      </c>
      <c r="C92" s="90">
        <f>IFERROR(C46/SUM(C46:D46),0)</f>
        <v>0.33333333333333331</v>
      </c>
      <c r="D92" s="91">
        <f>IFERROR(D46/SUM(C46:D46),0)</f>
        <v>0.66666666666666663</v>
      </c>
      <c r="E92" s="90">
        <f>IFERROR(E46/SUM(E46:F46),0)</f>
        <v>0</v>
      </c>
      <c r="F92" s="91">
        <f>IFERROR(F46/SUM(E46:F46),0)</f>
        <v>0</v>
      </c>
      <c r="G92" s="90">
        <f>IFERROR(G46/SUM(G46:H46),0)</f>
        <v>0</v>
      </c>
      <c r="H92" s="91">
        <f>IFERROR(H46/SUM(G46:H46),0)</f>
        <v>0</v>
      </c>
      <c r="I92" s="90">
        <f>IFERROR(I46/SUM(I46:J46),0)</f>
        <v>1</v>
      </c>
      <c r="J92" s="91">
        <f>IFERROR(J46/SUM(I46:J46),0)</f>
        <v>0</v>
      </c>
      <c r="K92" s="90">
        <f>IFERROR(K46/SUM(K46:L46),0)</f>
        <v>0.60869565217391308</v>
      </c>
      <c r="L92" s="91">
        <f>IFERROR(L46/SUM(K46:L46),0)</f>
        <v>0.39130434782608697</v>
      </c>
      <c r="M92" s="90">
        <f>IFERROR(M46/SUM(M46:N46),0)</f>
        <v>0.78629032258064513</v>
      </c>
      <c r="N92" s="91">
        <f>IFERROR(N46/SUM(M46:N46),0)</f>
        <v>0.21370967741935484</v>
      </c>
      <c r="O92" s="90">
        <f>IFERROR(O46/SUM(O46:P46),0)</f>
        <v>0.75503355704697983</v>
      </c>
      <c r="P92" s="91">
        <f>IFERROR(P46/SUM(O46:P46),0)</f>
        <v>0.24496644295302014</v>
      </c>
      <c r="Q92" s="135">
        <f t="shared" si="14"/>
        <v>298</v>
      </c>
    </row>
    <row r="93" spans="2:17" ht="17.25" thickTop="1" thickBot="1" x14ac:dyDescent="0.3">
      <c r="B93" s="26" t="s">
        <v>63</v>
      </c>
      <c r="C93" s="92">
        <f>IFERROR(C47/SUM(C47:D47),0)</f>
        <v>0</v>
      </c>
      <c r="D93" s="93">
        <f>IFERROR(D47/SUM(C47:D47),0)</f>
        <v>1</v>
      </c>
      <c r="E93" s="92">
        <f>IFERROR(E47/SUM(E47:F47),0)</f>
        <v>0</v>
      </c>
      <c r="F93" s="93">
        <f>IFERROR(F47/SUM(E47:F47),0)</f>
        <v>0</v>
      </c>
      <c r="G93" s="92">
        <f>IFERROR(G47/SUM(G47:H47),0)</f>
        <v>0</v>
      </c>
      <c r="H93" s="93">
        <f>IFERROR(H47/SUM(G47:H47),0)</f>
        <v>0</v>
      </c>
      <c r="I93" s="92">
        <f>IFERROR(I47/SUM(I47:J47),0)</f>
        <v>0</v>
      </c>
      <c r="J93" s="93">
        <f>IFERROR(J47/SUM(I47:J47),0)</f>
        <v>1</v>
      </c>
      <c r="K93" s="92">
        <f>IFERROR(K47/SUM(K47:L47),0)</f>
        <v>0.2</v>
      </c>
      <c r="L93" s="93">
        <f>IFERROR(L47/SUM(K47:L47),0)</f>
        <v>0.8</v>
      </c>
      <c r="M93" s="92">
        <f>IFERROR(M47/SUM(M47:N47),0)</f>
        <v>0.34375</v>
      </c>
      <c r="N93" s="93">
        <f>IFERROR(N47/SUM(M47:N47),0)</f>
        <v>0.65625</v>
      </c>
      <c r="O93" s="92">
        <f>IFERROR(O47/SUM(O47:P47),0)</f>
        <v>0.28421052631578947</v>
      </c>
      <c r="P93" s="93">
        <f>IFERROR(P47/SUM(O47:P47),0)</f>
        <v>0.71578947368421053</v>
      </c>
      <c r="Q93" s="136">
        <f t="shared" si="14"/>
        <v>95</v>
      </c>
    </row>
    <row r="94" spans="2:17" ht="17.25" thickTop="1" thickBot="1" x14ac:dyDescent="0.3">
      <c r="B94" s="29" t="s">
        <v>63</v>
      </c>
      <c r="C94" s="98">
        <f>IFERROR(C48/SUM(C48:D48),0)</f>
        <v>0</v>
      </c>
      <c r="D94" s="99">
        <f>IFERROR(D48/SUM(C48:D48),0)</f>
        <v>1</v>
      </c>
      <c r="E94" s="100">
        <f>IFERROR(E48/SUM(E48:F48),0)</f>
        <v>0</v>
      </c>
      <c r="F94" s="99">
        <f>IFERROR(F48/SUM(E48:F48),0)</f>
        <v>0</v>
      </c>
      <c r="G94" s="100">
        <f>IFERROR(G48/SUM(G48:H48),0)</f>
        <v>0</v>
      </c>
      <c r="H94" s="99">
        <f>IFERROR(H48/SUM(G48:H48),0)</f>
        <v>0</v>
      </c>
      <c r="I94" s="100">
        <f>IFERROR(I48/SUM(I48:J48),0)</f>
        <v>0</v>
      </c>
      <c r="J94" s="99">
        <f>IFERROR(J48/SUM(I48:J48),0)</f>
        <v>1</v>
      </c>
      <c r="K94" s="100">
        <f>IFERROR(K48/SUM(K48:L48),0)</f>
        <v>0.2</v>
      </c>
      <c r="L94" s="99">
        <f>IFERROR(L48/SUM(K48:L48),0)</f>
        <v>0.8</v>
      </c>
      <c r="M94" s="100">
        <f>IFERROR(M48/SUM(M48:N48),0)</f>
        <v>0.34375</v>
      </c>
      <c r="N94" s="99">
        <f>IFERROR(N48/SUM(M48:N48),0)</f>
        <v>0.65625</v>
      </c>
      <c r="O94" s="100">
        <f>IFERROR(O48/SUM(O48:P48),0)</f>
        <v>0.28421052631578947</v>
      </c>
      <c r="P94" s="99">
        <f>IFERROR(P48/SUM(O48:P48),0)</f>
        <v>0.71578947368421053</v>
      </c>
      <c r="Q94" s="140">
        <f t="shared" si="14"/>
        <v>95</v>
      </c>
    </row>
    <row r="95" spans="2:17" ht="19.5" thickBot="1" x14ac:dyDescent="0.3">
      <c r="B95" s="33" t="s">
        <v>70</v>
      </c>
      <c r="C95" s="101">
        <f>IFERROR(C49/SUM(C49:D49),0)</f>
        <v>0.28723404255319152</v>
      </c>
      <c r="D95" s="102">
        <f>IFERROR(D49/SUM(C49:D49),0)</f>
        <v>0.71276595744680848</v>
      </c>
      <c r="E95" s="101">
        <f>IFERROR(E49/SUM(E49:F49),0)</f>
        <v>0.25769230769230766</v>
      </c>
      <c r="F95" s="103">
        <f>IFERROR(F49/SUM(E49:F49),0)</f>
        <v>0.74230769230769234</v>
      </c>
      <c r="G95" s="101">
        <f>IFERROR(G49/SUM(G49:H49),0)</f>
        <v>0.5</v>
      </c>
      <c r="H95" s="103">
        <f>IFERROR(H49/SUM(G49:H49),0)</f>
        <v>0.5</v>
      </c>
      <c r="I95" s="101">
        <f>IFERROR(I49/SUM(I49:J49),0)</f>
        <v>0.32382133995037221</v>
      </c>
      <c r="J95" s="103">
        <f>IFERROR(J49/SUM(I49:J49),0)</f>
        <v>0.67617866004962779</v>
      </c>
      <c r="K95" s="101">
        <f>IFERROR(K49/SUM(K49:L49),0)</f>
        <v>0.44822961373390557</v>
      </c>
      <c r="L95" s="103">
        <f>IFERROR(L49/SUM(K49:L49),0)</f>
        <v>0.55177038626609443</v>
      </c>
      <c r="M95" s="101">
        <f>IFERROR(M49/SUM(M49:N49),0)</f>
        <v>0.61416110826064652</v>
      </c>
      <c r="N95" s="103">
        <f>IFERROR(N49/SUM(M49:N49),0)</f>
        <v>0.38583889173935354</v>
      </c>
      <c r="O95" s="101">
        <f>IFERROR(O49/SUM(O49:P49),0)</f>
        <v>0.52318126916287278</v>
      </c>
      <c r="P95" s="103">
        <f>IFERROR(P49/SUM(O49:P49),0)</f>
        <v>0.47681873083712717</v>
      </c>
      <c r="Q95" s="141">
        <f t="shared" si="14"/>
        <v>10763</v>
      </c>
    </row>
  </sheetData>
  <mergeCells count="22">
    <mergeCell ref="B2:Q2"/>
    <mergeCell ref="B3:Q3"/>
    <mergeCell ref="M53:N53"/>
    <mergeCell ref="C6:N6"/>
    <mergeCell ref="O6:P7"/>
    <mergeCell ref="Q6:Q8"/>
    <mergeCell ref="B7:B8"/>
    <mergeCell ref="C7:D7"/>
    <mergeCell ref="E7:F7"/>
    <mergeCell ref="G7:H7"/>
    <mergeCell ref="I7:J7"/>
    <mergeCell ref="K7:L7"/>
    <mergeCell ref="M7:N7"/>
    <mergeCell ref="C52:N52"/>
    <mergeCell ref="O52:P53"/>
    <mergeCell ref="Q52:Q54"/>
    <mergeCell ref="K53:L53"/>
    <mergeCell ref="B53:B54"/>
    <mergeCell ref="C53:D53"/>
    <mergeCell ref="E53:F53"/>
    <mergeCell ref="G53:H53"/>
    <mergeCell ref="I53:J5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Q95"/>
  <sheetViews>
    <sheetView showGridLines="0" zoomScale="60" zoomScaleNormal="60" workbookViewId="0">
      <selection activeCell="B87" sqref="B87"/>
    </sheetView>
  </sheetViews>
  <sheetFormatPr baseColWidth="10" defaultColWidth="11.42578125" defaultRowHeight="15" x14ac:dyDescent="0.25"/>
  <cols>
    <col min="2" max="2" width="41.42578125" bestFit="1" customWidth="1"/>
    <col min="3" max="3" width="17.28515625" customWidth="1"/>
    <col min="4" max="4" width="10.42578125" customWidth="1"/>
    <col min="5" max="5" width="24.28515625" customWidth="1"/>
    <col min="6" max="6" width="24.42578125" customWidth="1"/>
    <col min="7" max="7" width="25.28515625" customWidth="1"/>
    <col min="8" max="8" width="25.140625" bestFit="1" customWidth="1"/>
    <col min="9" max="17" width="10.7109375" customWidth="1"/>
  </cols>
  <sheetData>
    <row r="1" spans="2:17" ht="15.75" customHeight="1" thickBot="1" x14ac:dyDescent="0.3"/>
    <row r="2" spans="2:17" ht="45" customHeight="1" thickTop="1" x14ac:dyDescent="0.4">
      <c r="B2" s="365" t="str">
        <f>+CONCATENATE("ESTADOS ACADÉMICOS ",'Portada informe E.A.'!A1," POR PROGRAMAS ACADÉMICOS")</f>
        <v>ESTADOS ACADÉMICOS 2023-2 POR PROGRAMAS ACADÉMICOS</v>
      </c>
      <c r="C2" s="355"/>
      <c r="D2" s="355"/>
      <c r="E2" s="355"/>
      <c r="F2" s="355"/>
      <c r="G2" s="355"/>
      <c r="H2" s="356"/>
    </row>
    <row r="3" spans="2:17" ht="45" customHeight="1" thickBot="1" x14ac:dyDescent="0.3">
      <c r="B3" s="350" t="s">
        <v>97</v>
      </c>
      <c r="C3" s="351"/>
      <c r="D3" s="351"/>
      <c r="E3" s="351"/>
      <c r="F3" s="351"/>
      <c r="G3" s="351"/>
      <c r="H3" s="352"/>
      <c r="I3" s="5"/>
      <c r="J3" s="5"/>
      <c r="K3" s="5"/>
      <c r="L3" s="5"/>
      <c r="M3" s="5"/>
      <c r="N3" s="5"/>
      <c r="O3" s="5"/>
      <c r="P3" s="5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5">
      <c r="B6" s="359" t="s">
        <v>89</v>
      </c>
      <c r="C6" s="360"/>
      <c r="D6" s="360"/>
      <c r="E6" s="360"/>
      <c r="F6" s="360"/>
      <c r="G6" s="360"/>
      <c r="H6" s="360"/>
    </row>
    <row r="7" spans="2:17" ht="15" customHeight="1" x14ac:dyDescent="0.25">
      <c r="B7" s="361" t="s">
        <v>17</v>
      </c>
      <c r="C7" s="336" t="s">
        <v>78</v>
      </c>
      <c r="D7" s="363" t="s">
        <v>79</v>
      </c>
      <c r="E7" s="338" t="s">
        <v>80</v>
      </c>
      <c r="F7" s="336" t="s">
        <v>81</v>
      </c>
      <c r="G7" s="357" t="s">
        <v>82</v>
      </c>
      <c r="H7" s="336" t="s">
        <v>72</v>
      </c>
    </row>
    <row r="8" spans="2:17" ht="15.75" customHeight="1" thickBot="1" x14ac:dyDescent="0.3">
      <c r="B8" s="362"/>
      <c r="C8" s="337"/>
      <c r="D8" s="364"/>
      <c r="E8" s="339"/>
      <c r="F8" s="337"/>
      <c r="G8" s="358"/>
      <c r="H8" s="337"/>
    </row>
    <row r="9" spans="2:17" ht="20.25" customHeight="1" thickBot="1" x14ac:dyDescent="0.3">
      <c r="B9" s="7" t="s">
        <v>25</v>
      </c>
      <c r="C9" s="71">
        <v>992</v>
      </c>
      <c r="D9" s="8">
        <v>641</v>
      </c>
      <c r="E9" s="9">
        <v>14</v>
      </c>
      <c r="F9" s="8">
        <v>16</v>
      </c>
      <c r="G9" s="8">
        <v>5</v>
      </c>
      <c r="H9" s="8">
        <v>1668</v>
      </c>
    </row>
    <row r="10" spans="2:17" ht="20.25" customHeight="1" thickTop="1" thickBot="1" x14ac:dyDescent="0.3">
      <c r="B10" s="10" t="s">
        <v>26</v>
      </c>
      <c r="C10" s="72">
        <v>376</v>
      </c>
      <c r="D10" s="72">
        <v>347</v>
      </c>
      <c r="E10" s="72">
        <v>9</v>
      </c>
      <c r="F10" s="72">
        <v>8</v>
      </c>
      <c r="G10" s="72">
        <v>1</v>
      </c>
      <c r="H10" s="11">
        <v>741</v>
      </c>
    </row>
    <row r="11" spans="2:17" ht="20.25" customHeight="1" thickTop="1" thickBot="1" x14ac:dyDescent="0.3">
      <c r="B11" s="10" t="s">
        <v>27</v>
      </c>
      <c r="C11" s="72">
        <v>505</v>
      </c>
      <c r="D11" s="72">
        <v>182</v>
      </c>
      <c r="E11" s="72">
        <v>4</v>
      </c>
      <c r="F11" s="72">
        <v>5</v>
      </c>
      <c r="G11" s="72">
        <v>2</v>
      </c>
      <c r="H11" s="11">
        <v>698</v>
      </c>
    </row>
    <row r="12" spans="2:17" ht="17.25" thickTop="1" thickBot="1" x14ac:dyDescent="0.3">
      <c r="B12" s="10" t="s">
        <v>28</v>
      </c>
      <c r="C12" s="72">
        <v>111</v>
      </c>
      <c r="D12" s="72">
        <v>112</v>
      </c>
      <c r="E12" s="72">
        <v>1</v>
      </c>
      <c r="F12" s="72">
        <v>3</v>
      </c>
      <c r="G12" s="72">
        <v>2</v>
      </c>
      <c r="H12" s="11">
        <v>229</v>
      </c>
    </row>
    <row r="13" spans="2:17" ht="47.25" customHeight="1" thickTop="1" thickBot="1" x14ac:dyDescent="0.3">
      <c r="B13" s="23" t="s">
        <v>29</v>
      </c>
      <c r="C13" s="73">
        <v>596</v>
      </c>
      <c r="D13" s="17">
        <v>437</v>
      </c>
      <c r="E13" s="18">
        <v>15</v>
      </c>
      <c r="F13" s="17">
        <v>20</v>
      </c>
      <c r="G13" s="17">
        <v>8</v>
      </c>
      <c r="H13" s="17">
        <v>1076</v>
      </c>
    </row>
    <row r="14" spans="2:17" ht="17.25" thickTop="1" thickBot="1" x14ac:dyDescent="0.3">
      <c r="B14" s="10" t="s">
        <v>30</v>
      </c>
      <c r="C14" s="72">
        <v>303</v>
      </c>
      <c r="D14" s="72">
        <v>371</v>
      </c>
      <c r="E14" s="72">
        <v>14</v>
      </c>
      <c r="F14" s="72">
        <v>17</v>
      </c>
      <c r="G14" s="72">
        <v>7</v>
      </c>
      <c r="H14" s="11">
        <v>712</v>
      </c>
    </row>
    <row r="15" spans="2:17" ht="17.25" thickTop="1" thickBot="1" x14ac:dyDescent="0.3">
      <c r="B15" s="10" t="s">
        <v>31</v>
      </c>
      <c r="C15" s="72">
        <v>92</v>
      </c>
      <c r="D15" s="72">
        <v>30</v>
      </c>
      <c r="E15" s="72">
        <v>0</v>
      </c>
      <c r="F15" s="72">
        <v>2</v>
      </c>
      <c r="G15" s="72">
        <v>1</v>
      </c>
      <c r="H15" s="11">
        <v>125</v>
      </c>
    </row>
    <row r="16" spans="2:17" ht="17.25" thickTop="1" thickBot="1" x14ac:dyDescent="0.3">
      <c r="B16" s="10" t="s">
        <v>32</v>
      </c>
      <c r="C16" s="72">
        <v>201</v>
      </c>
      <c r="D16" s="72">
        <v>36</v>
      </c>
      <c r="E16" s="72">
        <v>1</v>
      </c>
      <c r="F16" s="72">
        <v>1</v>
      </c>
      <c r="G16" s="72">
        <v>0</v>
      </c>
      <c r="H16" s="11">
        <v>239</v>
      </c>
    </row>
    <row r="17" spans="2:8" ht="17.25" thickTop="1" thickBot="1" x14ac:dyDescent="0.3">
      <c r="B17" s="16" t="s">
        <v>33</v>
      </c>
      <c r="C17" s="73">
        <v>811</v>
      </c>
      <c r="D17" s="17">
        <v>971</v>
      </c>
      <c r="E17" s="18">
        <v>21</v>
      </c>
      <c r="F17" s="17">
        <v>29</v>
      </c>
      <c r="G17" s="17">
        <v>5</v>
      </c>
      <c r="H17" s="17">
        <v>1837</v>
      </c>
    </row>
    <row r="18" spans="2:8" ht="17.25" thickTop="1" thickBot="1" x14ac:dyDescent="0.3">
      <c r="B18" s="10" t="s">
        <v>34</v>
      </c>
      <c r="C18" s="72">
        <v>678</v>
      </c>
      <c r="D18" s="72">
        <v>714</v>
      </c>
      <c r="E18" s="72">
        <v>14</v>
      </c>
      <c r="F18" s="72">
        <v>14</v>
      </c>
      <c r="G18" s="72">
        <v>5</v>
      </c>
      <c r="H18" s="11">
        <v>1425</v>
      </c>
    </row>
    <row r="19" spans="2:8" ht="17.25" thickTop="1" thickBot="1" x14ac:dyDescent="0.3">
      <c r="B19" s="10" t="s">
        <v>35</v>
      </c>
      <c r="C19" s="72">
        <v>64</v>
      </c>
      <c r="D19" s="72">
        <v>115</v>
      </c>
      <c r="E19" s="72">
        <v>0</v>
      </c>
      <c r="F19" s="72">
        <v>5</v>
      </c>
      <c r="G19" s="72">
        <v>0</v>
      </c>
      <c r="H19" s="11">
        <v>184</v>
      </c>
    </row>
    <row r="20" spans="2:8" ht="17.25" thickTop="1" thickBot="1" x14ac:dyDescent="0.3">
      <c r="B20" s="10" t="s">
        <v>36</v>
      </c>
      <c r="C20" s="72">
        <v>69</v>
      </c>
      <c r="D20" s="72">
        <v>142</v>
      </c>
      <c r="E20" s="72">
        <v>7</v>
      </c>
      <c r="F20" s="72">
        <v>10</v>
      </c>
      <c r="G20" s="72">
        <v>0</v>
      </c>
      <c r="H20" s="11">
        <v>228</v>
      </c>
    </row>
    <row r="21" spans="2:8" ht="17.25" thickTop="1" thickBot="1" x14ac:dyDescent="0.3">
      <c r="B21" s="16" t="s">
        <v>37</v>
      </c>
      <c r="C21" s="73">
        <v>1108</v>
      </c>
      <c r="D21" s="73">
        <v>1695</v>
      </c>
      <c r="E21" s="73">
        <v>69</v>
      </c>
      <c r="F21" s="73">
        <v>86</v>
      </c>
      <c r="G21" s="73">
        <v>15</v>
      </c>
      <c r="H21" s="17">
        <v>2973</v>
      </c>
    </row>
    <row r="22" spans="2:8" ht="17.25" thickTop="1" thickBot="1" x14ac:dyDescent="0.3">
      <c r="B22" s="20" t="s">
        <v>38</v>
      </c>
      <c r="C22" s="72">
        <v>230</v>
      </c>
      <c r="D22" s="72">
        <v>360</v>
      </c>
      <c r="E22" s="72">
        <v>22</v>
      </c>
      <c r="F22" s="72">
        <v>24</v>
      </c>
      <c r="G22" s="72">
        <v>1</v>
      </c>
      <c r="H22" s="21">
        <v>637</v>
      </c>
    </row>
    <row r="23" spans="2:8" ht="17.25" thickTop="1" thickBot="1" x14ac:dyDescent="0.3">
      <c r="B23" s="10" t="s">
        <v>39</v>
      </c>
      <c r="C23" s="72">
        <v>274</v>
      </c>
      <c r="D23" s="72">
        <v>356</v>
      </c>
      <c r="E23" s="72">
        <v>15</v>
      </c>
      <c r="F23" s="72">
        <v>27</v>
      </c>
      <c r="G23" s="72">
        <v>12</v>
      </c>
      <c r="H23" s="11">
        <v>684</v>
      </c>
    </row>
    <row r="24" spans="2:8" ht="17.25" thickTop="1" thickBot="1" x14ac:dyDescent="0.3">
      <c r="B24" s="10" t="s">
        <v>40</v>
      </c>
      <c r="C24" s="72">
        <v>68</v>
      </c>
      <c r="D24" s="72">
        <v>93</v>
      </c>
      <c r="E24" s="72">
        <v>4</v>
      </c>
      <c r="F24" s="72">
        <v>2</v>
      </c>
      <c r="G24" s="72">
        <v>0</v>
      </c>
      <c r="H24" s="11">
        <v>167</v>
      </c>
    </row>
    <row r="25" spans="2:8" ht="17.25" thickTop="1" thickBot="1" x14ac:dyDescent="0.3">
      <c r="B25" s="10" t="s">
        <v>41</v>
      </c>
      <c r="C25" s="72">
        <v>128</v>
      </c>
      <c r="D25" s="72">
        <v>150</v>
      </c>
      <c r="E25" s="72">
        <v>3</v>
      </c>
      <c r="F25" s="72">
        <v>1</v>
      </c>
      <c r="G25" s="72">
        <v>2</v>
      </c>
      <c r="H25" s="11">
        <v>284</v>
      </c>
    </row>
    <row r="26" spans="2:8" ht="17.25" thickTop="1" thickBot="1" x14ac:dyDescent="0.3">
      <c r="B26" s="10" t="s">
        <v>42</v>
      </c>
      <c r="C26" s="72">
        <v>245</v>
      </c>
      <c r="D26" s="72">
        <v>478</v>
      </c>
      <c r="E26" s="72">
        <v>12</v>
      </c>
      <c r="F26" s="72">
        <v>13</v>
      </c>
      <c r="G26" s="72">
        <v>0</v>
      </c>
      <c r="H26" s="11">
        <v>748</v>
      </c>
    </row>
    <row r="27" spans="2:8" ht="17.25" thickTop="1" thickBot="1" x14ac:dyDescent="0.3">
      <c r="B27" s="10" t="s">
        <v>43</v>
      </c>
      <c r="C27" s="72">
        <v>163</v>
      </c>
      <c r="D27" s="72">
        <v>258</v>
      </c>
      <c r="E27" s="72">
        <v>13</v>
      </c>
      <c r="F27" s="72">
        <v>19</v>
      </c>
      <c r="G27" s="72">
        <v>0</v>
      </c>
      <c r="H27" s="11">
        <v>453</v>
      </c>
    </row>
    <row r="28" spans="2:8" ht="40.5" customHeight="1" thickTop="1" thickBot="1" x14ac:dyDescent="0.3">
      <c r="B28" s="23" t="s">
        <v>44</v>
      </c>
      <c r="C28" s="73">
        <v>1058</v>
      </c>
      <c r="D28" s="73">
        <v>398</v>
      </c>
      <c r="E28" s="73">
        <v>9</v>
      </c>
      <c r="F28" s="73">
        <v>10</v>
      </c>
      <c r="G28" s="73">
        <v>1</v>
      </c>
      <c r="H28" s="17">
        <v>1476</v>
      </c>
    </row>
    <row r="29" spans="2:8" ht="17.25" thickTop="1" thickBot="1" x14ac:dyDescent="0.3">
      <c r="B29" s="10" t="s">
        <v>45</v>
      </c>
      <c r="C29" s="72">
        <v>566</v>
      </c>
      <c r="D29" s="72">
        <v>225</v>
      </c>
      <c r="E29" s="72">
        <v>4</v>
      </c>
      <c r="F29" s="72">
        <v>6</v>
      </c>
      <c r="G29" s="72">
        <v>1</v>
      </c>
      <c r="H29" s="11">
        <v>802</v>
      </c>
    </row>
    <row r="30" spans="2:8" ht="17.25" thickTop="1" thickBot="1" x14ac:dyDescent="0.3">
      <c r="B30" s="10" t="s">
        <v>46</v>
      </c>
      <c r="C30" s="72">
        <v>399</v>
      </c>
      <c r="D30" s="72">
        <v>84</v>
      </c>
      <c r="E30" s="72">
        <v>1</v>
      </c>
      <c r="F30" s="72">
        <v>0</v>
      </c>
      <c r="G30" s="72">
        <v>0</v>
      </c>
      <c r="H30" s="11">
        <v>484</v>
      </c>
    </row>
    <row r="31" spans="2:8" ht="17.25" thickTop="1" thickBot="1" x14ac:dyDescent="0.3">
      <c r="B31" s="10" t="s">
        <v>47</v>
      </c>
      <c r="C31" s="72">
        <v>24</v>
      </c>
      <c r="D31" s="72">
        <v>5</v>
      </c>
      <c r="E31" s="72">
        <v>1</v>
      </c>
      <c r="F31" s="72">
        <v>0</v>
      </c>
      <c r="G31" s="72">
        <v>0</v>
      </c>
      <c r="H31" s="11">
        <v>30</v>
      </c>
    </row>
    <row r="32" spans="2:8" ht="17.25" thickTop="1" thickBot="1" x14ac:dyDescent="0.3">
      <c r="B32" s="10" t="s">
        <v>48</v>
      </c>
      <c r="C32" s="72">
        <v>69</v>
      </c>
      <c r="D32" s="72">
        <v>84</v>
      </c>
      <c r="E32" s="72">
        <v>3</v>
      </c>
      <c r="F32" s="72">
        <v>4</v>
      </c>
      <c r="G32" s="72">
        <v>0</v>
      </c>
      <c r="H32" s="11">
        <v>160</v>
      </c>
    </row>
    <row r="33" spans="2:8" ht="36.75" customHeight="1" thickTop="1" thickBot="1" x14ac:dyDescent="0.3">
      <c r="B33" s="23" t="s">
        <v>49</v>
      </c>
      <c r="C33" s="73">
        <v>614</v>
      </c>
      <c r="D33" s="17">
        <v>245</v>
      </c>
      <c r="E33" s="18">
        <v>4</v>
      </c>
      <c r="F33" s="17">
        <v>11</v>
      </c>
      <c r="G33" s="17">
        <v>1</v>
      </c>
      <c r="H33" s="17">
        <v>875</v>
      </c>
    </row>
    <row r="34" spans="2:8" ht="17.25" thickTop="1" thickBot="1" x14ac:dyDescent="0.3">
      <c r="B34" s="10" t="s">
        <v>50</v>
      </c>
      <c r="C34" s="72">
        <v>236</v>
      </c>
      <c r="D34" s="72">
        <v>136</v>
      </c>
      <c r="E34" s="72">
        <v>4</v>
      </c>
      <c r="F34" s="72">
        <v>6</v>
      </c>
      <c r="G34" s="72">
        <v>0</v>
      </c>
      <c r="H34" s="11">
        <v>382</v>
      </c>
    </row>
    <row r="35" spans="2:8" ht="17.25" thickTop="1" thickBot="1" x14ac:dyDescent="0.3">
      <c r="B35" s="10" t="s">
        <v>51</v>
      </c>
      <c r="C35" s="72">
        <v>304</v>
      </c>
      <c r="D35" s="72">
        <v>74</v>
      </c>
      <c r="E35" s="72">
        <v>0</v>
      </c>
      <c r="F35" s="72">
        <v>5</v>
      </c>
      <c r="G35" s="72">
        <v>1</v>
      </c>
      <c r="H35" s="11">
        <v>384</v>
      </c>
    </row>
    <row r="36" spans="2:8" ht="17.25" thickTop="1" thickBot="1" x14ac:dyDescent="0.3">
      <c r="B36" s="10" t="s">
        <v>52</v>
      </c>
      <c r="C36" s="72">
        <v>74</v>
      </c>
      <c r="D36" s="72">
        <v>35</v>
      </c>
      <c r="E36" s="72">
        <v>0</v>
      </c>
      <c r="F36" s="72">
        <v>0</v>
      </c>
      <c r="G36" s="72">
        <v>0</v>
      </c>
      <c r="H36" s="11">
        <v>109</v>
      </c>
    </row>
    <row r="37" spans="2:8" ht="41.25" customHeight="1" thickTop="1" thickBot="1" x14ac:dyDescent="0.3">
      <c r="B37" s="16" t="s">
        <v>53</v>
      </c>
      <c r="C37" s="73">
        <v>78</v>
      </c>
      <c r="D37" s="17">
        <v>14</v>
      </c>
      <c r="E37" s="18">
        <v>1</v>
      </c>
      <c r="F37" s="17">
        <v>1</v>
      </c>
      <c r="G37" s="17">
        <v>1</v>
      </c>
      <c r="H37" s="17">
        <v>95</v>
      </c>
    </row>
    <row r="38" spans="2:8" ht="17.25" thickTop="1" thickBot="1" x14ac:dyDescent="0.3">
      <c r="B38" s="10" t="s">
        <v>54</v>
      </c>
      <c r="C38" s="72">
        <v>78</v>
      </c>
      <c r="D38" s="72">
        <v>14</v>
      </c>
      <c r="E38" s="72">
        <v>0</v>
      </c>
      <c r="F38" s="72">
        <v>1</v>
      </c>
      <c r="G38" s="72">
        <v>1</v>
      </c>
      <c r="H38" s="11">
        <v>94</v>
      </c>
    </row>
    <row r="39" spans="2:8" ht="17.25" thickTop="1" thickBot="1" x14ac:dyDescent="0.3">
      <c r="B39" s="10" t="s">
        <v>55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11">
        <v>0</v>
      </c>
    </row>
    <row r="40" spans="2:8" ht="17.25" thickTop="1" thickBot="1" x14ac:dyDescent="0.3">
      <c r="B40" s="10" t="s">
        <v>56</v>
      </c>
      <c r="C40" s="72">
        <v>0</v>
      </c>
      <c r="D40" s="72">
        <v>0</v>
      </c>
      <c r="E40" s="72">
        <v>1</v>
      </c>
      <c r="F40" s="72">
        <v>0</v>
      </c>
      <c r="G40" s="72">
        <v>0</v>
      </c>
      <c r="H40" s="11">
        <v>1</v>
      </c>
    </row>
    <row r="41" spans="2:8" ht="17.25" thickTop="1" thickBot="1" x14ac:dyDescent="0.3">
      <c r="B41" s="16" t="s">
        <v>57</v>
      </c>
      <c r="C41" s="73">
        <v>157</v>
      </c>
      <c r="D41" s="17">
        <v>205</v>
      </c>
      <c r="E41" s="18">
        <v>5</v>
      </c>
      <c r="F41" s="17">
        <v>2</v>
      </c>
      <c r="G41" s="17">
        <v>1</v>
      </c>
      <c r="H41" s="17">
        <v>370</v>
      </c>
    </row>
    <row r="42" spans="2:8" ht="17.25" thickTop="1" thickBot="1" x14ac:dyDescent="0.3">
      <c r="B42" s="10" t="s">
        <v>58</v>
      </c>
      <c r="C42" s="72">
        <v>32</v>
      </c>
      <c r="D42" s="72">
        <v>17</v>
      </c>
      <c r="E42" s="72">
        <v>0</v>
      </c>
      <c r="F42" s="72">
        <v>0</v>
      </c>
      <c r="G42" s="72">
        <v>0</v>
      </c>
      <c r="H42" s="11">
        <v>49</v>
      </c>
    </row>
    <row r="43" spans="2:8" ht="17.25" thickTop="1" thickBot="1" x14ac:dyDescent="0.3">
      <c r="B43" s="10" t="s">
        <v>59</v>
      </c>
      <c r="C43" s="72">
        <v>78</v>
      </c>
      <c r="D43" s="72">
        <v>143</v>
      </c>
      <c r="E43" s="72">
        <v>3</v>
      </c>
      <c r="F43" s="72">
        <v>0</v>
      </c>
      <c r="G43" s="72">
        <v>1</v>
      </c>
      <c r="H43" s="11">
        <v>225</v>
      </c>
    </row>
    <row r="44" spans="2:8" ht="17.25" thickTop="1" thickBot="1" x14ac:dyDescent="0.3">
      <c r="B44" s="10" t="s">
        <v>60</v>
      </c>
      <c r="C44" s="72">
        <v>47</v>
      </c>
      <c r="D44" s="72">
        <v>45</v>
      </c>
      <c r="E44" s="72">
        <v>2</v>
      </c>
      <c r="F44" s="72">
        <v>2</v>
      </c>
      <c r="G44" s="72">
        <v>0</v>
      </c>
      <c r="H44" s="11">
        <v>96</v>
      </c>
    </row>
    <row r="45" spans="2:8" ht="17.25" thickTop="1" thickBot="1" x14ac:dyDescent="0.3">
      <c r="B45" s="16" t="s">
        <v>61</v>
      </c>
      <c r="C45" s="73">
        <v>248</v>
      </c>
      <c r="D45" s="73">
        <v>47</v>
      </c>
      <c r="E45" s="73">
        <v>1</v>
      </c>
      <c r="F45" s="73">
        <v>2</v>
      </c>
      <c r="G45" s="73">
        <v>0</v>
      </c>
      <c r="H45" s="17">
        <v>298</v>
      </c>
    </row>
    <row r="46" spans="2:8" ht="17.25" thickTop="1" thickBot="1" x14ac:dyDescent="0.3">
      <c r="B46" s="10" t="s">
        <v>62</v>
      </c>
      <c r="C46" s="72">
        <v>248</v>
      </c>
      <c r="D46" s="72">
        <v>47</v>
      </c>
      <c r="E46" s="72">
        <v>1</v>
      </c>
      <c r="F46" s="72">
        <v>2</v>
      </c>
      <c r="G46" s="72">
        <v>0</v>
      </c>
      <c r="H46" s="11">
        <v>298</v>
      </c>
    </row>
    <row r="47" spans="2:8" ht="17.25" thickTop="1" thickBot="1" x14ac:dyDescent="0.3">
      <c r="B47" s="16" t="s">
        <v>63</v>
      </c>
      <c r="C47" s="73">
        <v>64</v>
      </c>
      <c r="D47" s="73">
        <v>30</v>
      </c>
      <c r="E47" s="73">
        <v>0</v>
      </c>
      <c r="F47" s="73">
        <v>1</v>
      </c>
      <c r="G47" s="73">
        <v>0</v>
      </c>
      <c r="H47" s="17">
        <v>95</v>
      </c>
    </row>
    <row r="48" spans="2:8" ht="15" customHeight="1" thickTop="1" thickBot="1" x14ac:dyDescent="0.3">
      <c r="B48" s="29" t="s">
        <v>63</v>
      </c>
      <c r="C48" s="72">
        <v>64</v>
      </c>
      <c r="D48" s="72">
        <v>30</v>
      </c>
      <c r="E48" s="72">
        <v>0</v>
      </c>
      <c r="F48" s="72">
        <v>1</v>
      </c>
      <c r="G48" s="72">
        <v>0</v>
      </c>
      <c r="H48" s="24">
        <v>95</v>
      </c>
    </row>
    <row r="49" spans="2:8" ht="20.25" thickTop="1" thickBot="1" x14ac:dyDescent="0.3">
      <c r="B49" s="74" t="s">
        <v>70</v>
      </c>
      <c r="C49" s="75">
        <v>5726</v>
      </c>
      <c r="D49" s="76">
        <v>4683</v>
      </c>
      <c r="E49" s="77">
        <v>139</v>
      </c>
      <c r="F49" s="76">
        <v>178</v>
      </c>
      <c r="G49" s="76">
        <v>37</v>
      </c>
      <c r="H49" s="78">
        <v>10763</v>
      </c>
    </row>
    <row r="50" spans="2:8" ht="15" customHeight="1" x14ac:dyDescent="0.25">
      <c r="B50" s="38"/>
      <c r="C50" s="38"/>
      <c r="D50" s="38"/>
      <c r="E50" s="38"/>
      <c r="F50" s="38"/>
      <c r="G50" s="38"/>
      <c r="H50" s="38"/>
    </row>
    <row r="51" spans="2:8" ht="15" customHeight="1" thickBot="1" x14ac:dyDescent="0.3">
      <c r="B51" s="38"/>
      <c r="C51" s="38"/>
      <c r="D51" s="38"/>
      <c r="E51" s="38"/>
      <c r="F51" s="38"/>
      <c r="G51" s="38"/>
      <c r="H51" s="38"/>
    </row>
    <row r="52" spans="2:8" ht="21" thickBot="1" x14ac:dyDescent="0.35">
      <c r="B52" s="359" t="str">
        <f>B6</f>
        <v>ESTADOS ACADÉMICOS 2023-2</v>
      </c>
      <c r="C52" s="360"/>
      <c r="D52" s="360"/>
      <c r="E52" s="360"/>
      <c r="F52" s="360"/>
      <c r="G52" s="360"/>
      <c r="H52" s="360"/>
    </row>
    <row r="53" spans="2:8" ht="15" customHeight="1" x14ac:dyDescent="0.25">
      <c r="B53" s="361" t="s">
        <v>17</v>
      </c>
      <c r="C53" s="336" t="s">
        <v>78</v>
      </c>
      <c r="D53" s="363" t="s">
        <v>79</v>
      </c>
      <c r="E53" s="338" t="s">
        <v>80</v>
      </c>
      <c r="F53" s="336" t="s">
        <v>81</v>
      </c>
      <c r="G53" s="357" t="s">
        <v>82</v>
      </c>
      <c r="H53" s="336" t="s">
        <v>72</v>
      </c>
    </row>
    <row r="54" spans="2:8" ht="15.75" customHeight="1" thickBot="1" x14ac:dyDescent="0.3">
      <c r="B54" s="362"/>
      <c r="C54" s="337"/>
      <c r="D54" s="364"/>
      <c r="E54" s="339"/>
      <c r="F54" s="337"/>
      <c r="G54" s="358"/>
      <c r="H54" s="337"/>
    </row>
    <row r="55" spans="2:8" ht="15" customHeight="1" thickBot="1" x14ac:dyDescent="0.3">
      <c r="B55" s="194" t="s">
        <v>25</v>
      </c>
      <c r="C55" s="219">
        <f t="shared" ref="C55:C89" si="0">IFERROR(C9/H55,0)</f>
        <v>0.59472422062350117</v>
      </c>
      <c r="D55" s="220">
        <f t="shared" ref="D55:D89" si="1">IFERROR(D9/H55,0)</f>
        <v>0.3842925659472422</v>
      </c>
      <c r="E55" s="221">
        <f t="shared" ref="E55:E89" si="2">IFERROR(E9/H55,0)</f>
        <v>8.3932853717026377E-3</v>
      </c>
      <c r="F55" s="220">
        <f t="shared" ref="F55:F89" si="3">IFERROR(F9/H55,0)</f>
        <v>9.5923261390887284E-3</v>
      </c>
      <c r="G55" s="220">
        <f t="shared" ref="G55:G89" si="4">IFERROR(G9/H55,0)</f>
        <v>2.9976019184652278E-3</v>
      </c>
      <c r="H55" s="133">
        <f t="shared" ref="H55:H90" si="5">H9</f>
        <v>1668</v>
      </c>
    </row>
    <row r="56" spans="2:8" ht="15.75" customHeight="1" thickTop="1" thickBot="1" x14ac:dyDescent="0.3">
      <c r="B56" s="196" t="s">
        <v>26</v>
      </c>
      <c r="C56" s="222">
        <f t="shared" si="0"/>
        <v>0.50742240215924428</v>
      </c>
      <c r="D56" s="223">
        <f t="shared" si="1"/>
        <v>0.46828609986504721</v>
      </c>
      <c r="E56" s="224">
        <f t="shared" si="2"/>
        <v>1.2145748987854251E-2</v>
      </c>
      <c r="F56" s="223">
        <f t="shared" si="3"/>
        <v>1.0796221322537112E-2</v>
      </c>
      <c r="G56" s="223">
        <f t="shared" si="4"/>
        <v>1.3495276653171389E-3</v>
      </c>
      <c r="H56" s="134">
        <f t="shared" si="5"/>
        <v>741</v>
      </c>
    </row>
    <row r="57" spans="2:8" ht="17.25" thickTop="1" thickBot="1" x14ac:dyDescent="0.3">
      <c r="B57" s="196" t="s">
        <v>27</v>
      </c>
      <c r="C57" s="222">
        <f t="shared" si="0"/>
        <v>0.72349570200573066</v>
      </c>
      <c r="D57" s="223">
        <f t="shared" si="1"/>
        <v>0.26074498567335241</v>
      </c>
      <c r="E57" s="224">
        <f t="shared" si="2"/>
        <v>5.7306590257879654E-3</v>
      </c>
      <c r="F57" s="223">
        <f t="shared" si="3"/>
        <v>7.1633237822349575E-3</v>
      </c>
      <c r="G57" s="223">
        <f t="shared" si="4"/>
        <v>2.8653295128939827E-3</v>
      </c>
      <c r="H57" s="134">
        <f t="shared" si="5"/>
        <v>698</v>
      </c>
    </row>
    <row r="58" spans="2:8" ht="17.25" thickTop="1" thickBot="1" x14ac:dyDescent="0.3">
      <c r="B58" s="196" t="s">
        <v>28</v>
      </c>
      <c r="C58" s="222">
        <f t="shared" si="0"/>
        <v>0.48471615720524019</v>
      </c>
      <c r="D58" s="223">
        <f t="shared" si="1"/>
        <v>0.48908296943231439</v>
      </c>
      <c r="E58" s="224">
        <f t="shared" si="2"/>
        <v>4.3668122270742356E-3</v>
      </c>
      <c r="F58" s="223">
        <f t="shared" si="3"/>
        <v>1.3100436681222707E-2</v>
      </c>
      <c r="G58" s="223">
        <f t="shared" si="4"/>
        <v>8.7336244541484712E-3</v>
      </c>
      <c r="H58" s="134">
        <f t="shared" si="5"/>
        <v>229</v>
      </c>
    </row>
    <row r="59" spans="2:8" ht="54" customHeight="1" thickTop="1" thickBot="1" x14ac:dyDescent="0.3">
      <c r="B59" s="205" t="s">
        <v>65</v>
      </c>
      <c r="C59" s="225">
        <f t="shared" si="0"/>
        <v>0.55390334572490707</v>
      </c>
      <c r="D59" s="226">
        <f t="shared" si="1"/>
        <v>0.40613382899628253</v>
      </c>
      <c r="E59" s="227">
        <f t="shared" si="2"/>
        <v>1.3940520446096654E-2</v>
      </c>
      <c r="F59" s="226">
        <f t="shared" si="3"/>
        <v>1.858736059479554E-2</v>
      </c>
      <c r="G59" s="226">
        <f t="shared" si="4"/>
        <v>7.4349442379182153E-3</v>
      </c>
      <c r="H59" s="137">
        <f t="shared" si="5"/>
        <v>1076</v>
      </c>
    </row>
    <row r="60" spans="2:8" ht="17.25" thickTop="1" thickBot="1" x14ac:dyDescent="0.3">
      <c r="B60" s="196" t="s">
        <v>30</v>
      </c>
      <c r="C60" s="222">
        <f t="shared" si="0"/>
        <v>0.425561797752809</v>
      </c>
      <c r="D60" s="223">
        <f t="shared" si="1"/>
        <v>0.5210674157303371</v>
      </c>
      <c r="E60" s="224">
        <f t="shared" si="2"/>
        <v>1.9662921348314606E-2</v>
      </c>
      <c r="F60" s="223">
        <f t="shared" si="3"/>
        <v>2.3876404494382022E-2</v>
      </c>
      <c r="G60" s="223">
        <f t="shared" si="4"/>
        <v>9.8314606741573031E-3</v>
      </c>
      <c r="H60" s="134">
        <f t="shared" si="5"/>
        <v>712</v>
      </c>
    </row>
    <row r="61" spans="2:8" ht="17.25" thickTop="1" thickBot="1" x14ac:dyDescent="0.3">
      <c r="B61" s="196" t="s">
        <v>31</v>
      </c>
      <c r="C61" s="222">
        <f t="shared" si="0"/>
        <v>0.73599999999999999</v>
      </c>
      <c r="D61" s="223">
        <f t="shared" si="1"/>
        <v>0.24</v>
      </c>
      <c r="E61" s="224">
        <f t="shared" si="2"/>
        <v>0</v>
      </c>
      <c r="F61" s="223">
        <f t="shared" si="3"/>
        <v>1.6E-2</v>
      </c>
      <c r="G61" s="223">
        <f t="shared" si="4"/>
        <v>8.0000000000000002E-3</v>
      </c>
      <c r="H61" s="134">
        <f t="shared" si="5"/>
        <v>125</v>
      </c>
    </row>
    <row r="62" spans="2:8" ht="17.25" thickTop="1" thickBot="1" x14ac:dyDescent="0.3">
      <c r="B62" s="196" t="s">
        <v>32</v>
      </c>
      <c r="C62" s="222">
        <f t="shared" si="0"/>
        <v>0.84100418410041844</v>
      </c>
      <c r="D62" s="223">
        <f t="shared" si="1"/>
        <v>0.15062761506276151</v>
      </c>
      <c r="E62" s="224">
        <f t="shared" si="2"/>
        <v>4.1841004184100415E-3</v>
      </c>
      <c r="F62" s="223">
        <f t="shared" si="3"/>
        <v>4.1841004184100415E-3</v>
      </c>
      <c r="G62" s="223">
        <f t="shared" si="4"/>
        <v>0</v>
      </c>
      <c r="H62" s="134">
        <f t="shared" si="5"/>
        <v>239</v>
      </c>
    </row>
    <row r="63" spans="2:8" ht="17.25" thickTop="1" thickBot="1" x14ac:dyDescent="0.3">
      <c r="B63" s="200" t="s">
        <v>33</v>
      </c>
      <c r="C63" s="225">
        <f t="shared" si="0"/>
        <v>0.44148067501360916</v>
      </c>
      <c r="D63" s="226">
        <f t="shared" si="1"/>
        <v>0.52857920522591184</v>
      </c>
      <c r="E63" s="227">
        <f t="shared" si="2"/>
        <v>1.1431682090364725E-2</v>
      </c>
      <c r="F63" s="226">
        <f t="shared" si="3"/>
        <v>1.5786608600979857E-2</v>
      </c>
      <c r="G63" s="226">
        <f t="shared" si="4"/>
        <v>2.7218290691344584E-3</v>
      </c>
      <c r="H63" s="137">
        <f t="shared" si="5"/>
        <v>1837</v>
      </c>
    </row>
    <row r="64" spans="2:8" ht="17.25" thickTop="1" thickBot="1" x14ac:dyDescent="0.3">
      <c r="B64" s="196" t="s">
        <v>34</v>
      </c>
      <c r="C64" s="222">
        <f t="shared" si="0"/>
        <v>0.47578947368421054</v>
      </c>
      <c r="D64" s="223">
        <f t="shared" si="1"/>
        <v>0.50105263157894742</v>
      </c>
      <c r="E64" s="224">
        <f t="shared" si="2"/>
        <v>9.8245614035087723E-3</v>
      </c>
      <c r="F64" s="223">
        <f t="shared" si="3"/>
        <v>9.8245614035087723E-3</v>
      </c>
      <c r="G64" s="223">
        <f t="shared" si="4"/>
        <v>3.5087719298245615E-3</v>
      </c>
      <c r="H64" s="134">
        <f t="shared" si="5"/>
        <v>1425</v>
      </c>
    </row>
    <row r="65" spans="2:8" ht="17.25" thickTop="1" thickBot="1" x14ac:dyDescent="0.3">
      <c r="B65" s="196" t="s">
        <v>35</v>
      </c>
      <c r="C65" s="222">
        <f t="shared" si="0"/>
        <v>0.34782608695652173</v>
      </c>
      <c r="D65" s="223">
        <f t="shared" si="1"/>
        <v>0.625</v>
      </c>
      <c r="E65" s="224">
        <f t="shared" si="2"/>
        <v>0</v>
      </c>
      <c r="F65" s="223">
        <f t="shared" si="3"/>
        <v>2.717391304347826E-2</v>
      </c>
      <c r="G65" s="223">
        <f t="shared" si="4"/>
        <v>0</v>
      </c>
      <c r="H65" s="134">
        <f t="shared" si="5"/>
        <v>184</v>
      </c>
    </row>
    <row r="66" spans="2:8" ht="17.25" thickTop="1" thickBot="1" x14ac:dyDescent="0.3">
      <c r="B66" s="196" t="s">
        <v>36</v>
      </c>
      <c r="C66" s="222">
        <f t="shared" si="0"/>
        <v>0.30263157894736842</v>
      </c>
      <c r="D66" s="223">
        <f t="shared" si="1"/>
        <v>0.6228070175438597</v>
      </c>
      <c r="E66" s="224">
        <f t="shared" si="2"/>
        <v>3.0701754385964911E-2</v>
      </c>
      <c r="F66" s="223">
        <f t="shared" si="3"/>
        <v>4.3859649122807015E-2</v>
      </c>
      <c r="G66" s="223">
        <f t="shared" si="4"/>
        <v>0</v>
      </c>
      <c r="H66" s="134">
        <f t="shared" si="5"/>
        <v>228</v>
      </c>
    </row>
    <row r="67" spans="2:8" ht="17.25" thickTop="1" thickBot="1" x14ac:dyDescent="0.3">
      <c r="B67" s="200" t="s">
        <v>37</v>
      </c>
      <c r="C67" s="225">
        <f t="shared" si="0"/>
        <v>0.37268752102253616</v>
      </c>
      <c r="D67" s="226">
        <f t="shared" si="1"/>
        <v>0.57013118062563073</v>
      </c>
      <c r="E67" s="227">
        <f t="shared" si="2"/>
        <v>2.3208879919273461E-2</v>
      </c>
      <c r="F67" s="226">
        <f t="shared" si="3"/>
        <v>2.8927009754456778E-2</v>
      </c>
      <c r="G67" s="226">
        <f t="shared" si="4"/>
        <v>5.0454086781029266E-3</v>
      </c>
      <c r="H67" s="137">
        <f t="shared" si="5"/>
        <v>2973</v>
      </c>
    </row>
    <row r="68" spans="2:8" ht="17.25" thickTop="1" thickBot="1" x14ac:dyDescent="0.3">
      <c r="B68" s="203" t="s">
        <v>38</v>
      </c>
      <c r="C68" s="228">
        <f t="shared" si="0"/>
        <v>0.36106750392464676</v>
      </c>
      <c r="D68" s="229">
        <f t="shared" si="1"/>
        <v>0.56514913657770804</v>
      </c>
      <c r="E68" s="230">
        <f t="shared" si="2"/>
        <v>3.453689167974882E-2</v>
      </c>
      <c r="F68" s="229">
        <f t="shared" si="3"/>
        <v>3.7676609105180531E-2</v>
      </c>
      <c r="G68" s="229">
        <f t="shared" si="4"/>
        <v>1.5698587127158557E-3</v>
      </c>
      <c r="H68" s="139">
        <f t="shared" si="5"/>
        <v>637</v>
      </c>
    </row>
    <row r="69" spans="2:8" ht="17.25" thickTop="1" thickBot="1" x14ac:dyDescent="0.3">
      <c r="B69" s="196" t="s">
        <v>39</v>
      </c>
      <c r="C69" s="222">
        <f t="shared" si="0"/>
        <v>0.40058479532163743</v>
      </c>
      <c r="D69" s="223">
        <f t="shared" si="1"/>
        <v>0.52046783625730997</v>
      </c>
      <c r="E69" s="224">
        <f t="shared" si="2"/>
        <v>2.1929824561403508E-2</v>
      </c>
      <c r="F69" s="223">
        <f t="shared" si="3"/>
        <v>3.9473684210526314E-2</v>
      </c>
      <c r="G69" s="223">
        <f t="shared" si="4"/>
        <v>1.7543859649122806E-2</v>
      </c>
      <c r="H69" s="134">
        <f t="shared" si="5"/>
        <v>684</v>
      </c>
    </row>
    <row r="70" spans="2:8" ht="17.25" thickTop="1" thickBot="1" x14ac:dyDescent="0.3">
      <c r="B70" s="196" t="s">
        <v>40</v>
      </c>
      <c r="C70" s="222">
        <f t="shared" si="0"/>
        <v>0.40718562874251496</v>
      </c>
      <c r="D70" s="223">
        <f t="shared" si="1"/>
        <v>0.55688622754491013</v>
      </c>
      <c r="E70" s="224">
        <f t="shared" si="2"/>
        <v>2.3952095808383235E-2</v>
      </c>
      <c r="F70" s="223">
        <f t="shared" si="3"/>
        <v>1.1976047904191617E-2</v>
      </c>
      <c r="G70" s="223">
        <f t="shared" si="4"/>
        <v>0</v>
      </c>
      <c r="H70" s="134">
        <f t="shared" si="5"/>
        <v>167</v>
      </c>
    </row>
    <row r="71" spans="2:8" ht="17.25" thickTop="1" thickBot="1" x14ac:dyDescent="0.3">
      <c r="B71" s="196" t="s">
        <v>41</v>
      </c>
      <c r="C71" s="222">
        <f t="shared" si="0"/>
        <v>0.45070422535211269</v>
      </c>
      <c r="D71" s="223">
        <f t="shared" si="1"/>
        <v>0.528169014084507</v>
      </c>
      <c r="E71" s="224">
        <f t="shared" si="2"/>
        <v>1.0563380281690141E-2</v>
      </c>
      <c r="F71" s="223">
        <f t="shared" si="3"/>
        <v>3.5211267605633804E-3</v>
      </c>
      <c r="G71" s="223">
        <f t="shared" si="4"/>
        <v>7.0422535211267607E-3</v>
      </c>
      <c r="H71" s="134">
        <f t="shared" si="5"/>
        <v>284</v>
      </c>
    </row>
    <row r="72" spans="2:8" ht="17.25" thickTop="1" thickBot="1" x14ac:dyDescent="0.3">
      <c r="B72" s="196" t="s">
        <v>42</v>
      </c>
      <c r="C72" s="222">
        <f t="shared" si="0"/>
        <v>0.32754010695187163</v>
      </c>
      <c r="D72" s="223">
        <f t="shared" si="1"/>
        <v>0.63903743315508021</v>
      </c>
      <c r="E72" s="224">
        <f t="shared" si="2"/>
        <v>1.6042780748663103E-2</v>
      </c>
      <c r="F72" s="223">
        <f t="shared" si="3"/>
        <v>1.7379679144385027E-2</v>
      </c>
      <c r="G72" s="223">
        <f t="shared" si="4"/>
        <v>0</v>
      </c>
      <c r="H72" s="134">
        <f t="shared" si="5"/>
        <v>748</v>
      </c>
    </row>
    <row r="73" spans="2:8" ht="17.25" thickTop="1" thickBot="1" x14ac:dyDescent="0.3">
      <c r="B73" s="196" t="s">
        <v>43</v>
      </c>
      <c r="C73" s="222">
        <f t="shared" si="0"/>
        <v>0.3598233995584989</v>
      </c>
      <c r="D73" s="223">
        <f t="shared" si="1"/>
        <v>0.56953642384105962</v>
      </c>
      <c r="E73" s="224">
        <f t="shared" si="2"/>
        <v>2.8697571743929361E-2</v>
      </c>
      <c r="F73" s="223">
        <f t="shared" si="3"/>
        <v>4.194260485651214E-2</v>
      </c>
      <c r="G73" s="223">
        <f t="shared" si="4"/>
        <v>0</v>
      </c>
      <c r="H73" s="134">
        <f t="shared" si="5"/>
        <v>453</v>
      </c>
    </row>
    <row r="74" spans="2:8" ht="37.5" customHeight="1" thickTop="1" thickBot="1" x14ac:dyDescent="0.3">
      <c r="B74" s="205" t="s">
        <v>66</v>
      </c>
      <c r="C74" s="225">
        <f t="shared" si="0"/>
        <v>0.71680216802168017</v>
      </c>
      <c r="D74" s="226">
        <f t="shared" si="1"/>
        <v>0.26964769647696479</v>
      </c>
      <c r="E74" s="227">
        <f t="shared" si="2"/>
        <v>6.0975609756097563E-3</v>
      </c>
      <c r="F74" s="226">
        <f t="shared" si="3"/>
        <v>6.7750677506775072E-3</v>
      </c>
      <c r="G74" s="226">
        <f t="shared" si="4"/>
        <v>6.7750677506775068E-4</v>
      </c>
      <c r="H74" s="137">
        <f t="shared" si="5"/>
        <v>1476</v>
      </c>
    </row>
    <row r="75" spans="2:8" ht="17.25" thickTop="1" thickBot="1" x14ac:dyDescent="0.3">
      <c r="B75" s="196" t="s">
        <v>45</v>
      </c>
      <c r="C75" s="222">
        <f t="shared" si="0"/>
        <v>0.70573566084788031</v>
      </c>
      <c r="D75" s="223">
        <f t="shared" si="1"/>
        <v>0.28054862842892769</v>
      </c>
      <c r="E75" s="224">
        <f t="shared" si="2"/>
        <v>4.9875311720698253E-3</v>
      </c>
      <c r="F75" s="223">
        <f t="shared" si="3"/>
        <v>7.481296758104738E-3</v>
      </c>
      <c r="G75" s="223">
        <f t="shared" si="4"/>
        <v>1.2468827930174563E-3</v>
      </c>
      <c r="H75" s="134">
        <f t="shared" si="5"/>
        <v>802</v>
      </c>
    </row>
    <row r="76" spans="2:8" ht="17.25" thickTop="1" thickBot="1" x14ac:dyDescent="0.3">
      <c r="B76" s="196" t="s">
        <v>46</v>
      </c>
      <c r="C76" s="222">
        <f t="shared" si="0"/>
        <v>0.82438016528925617</v>
      </c>
      <c r="D76" s="223">
        <f t="shared" si="1"/>
        <v>0.17355371900826447</v>
      </c>
      <c r="E76" s="224">
        <f t="shared" si="2"/>
        <v>2.0661157024793389E-3</v>
      </c>
      <c r="F76" s="223">
        <f t="shared" si="3"/>
        <v>0</v>
      </c>
      <c r="G76" s="223">
        <f t="shared" si="4"/>
        <v>0</v>
      </c>
      <c r="H76" s="134">
        <f t="shared" si="5"/>
        <v>484</v>
      </c>
    </row>
    <row r="77" spans="2:8" ht="17.25" thickTop="1" thickBot="1" x14ac:dyDescent="0.3">
      <c r="B77" s="196" t="s">
        <v>47</v>
      </c>
      <c r="C77" s="222">
        <f t="shared" si="0"/>
        <v>0.8</v>
      </c>
      <c r="D77" s="223">
        <f t="shared" si="1"/>
        <v>0.16666666666666666</v>
      </c>
      <c r="E77" s="224">
        <f t="shared" si="2"/>
        <v>3.3333333333333333E-2</v>
      </c>
      <c r="F77" s="223">
        <f t="shared" si="3"/>
        <v>0</v>
      </c>
      <c r="G77" s="223">
        <f t="shared" si="4"/>
        <v>0</v>
      </c>
      <c r="H77" s="134">
        <f t="shared" si="5"/>
        <v>30</v>
      </c>
    </row>
    <row r="78" spans="2:8" ht="17.25" thickTop="1" thickBot="1" x14ac:dyDescent="0.3">
      <c r="B78" s="196" t="s">
        <v>48</v>
      </c>
      <c r="C78" s="222">
        <f t="shared" si="0"/>
        <v>0.43125000000000002</v>
      </c>
      <c r="D78" s="223">
        <f t="shared" si="1"/>
        <v>0.52500000000000002</v>
      </c>
      <c r="E78" s="224">
        <f t="shared" si="2"/>
        <v>1.8749999999999999E-2</v>
      </c>
      <c r="F78" s="223">
        <f t="shared" si="3"/>
        <v>2.5000000000000001E-2</v>
      </c>
      <c r="G78" s="223">
        <f t="shared" si="4"/>
        <v>0</v>
      </c>
      <c r="H78" s="134">
        <f t="shared" si="5"/>
        <v>160</v>
      </c>
    </row>
    <row r="79" spans="2:8" ht="34.5" customHeight="1" thickTop="1" thickBot="1" x14ac:dyDescent="0.3">
      <c r="B79" s="205" t="s">
        <v>67</v>
      </c>
      <c r="C79" s="225">
        <f t="shared" si="0"/>
        <v>0.70171428571428573</v>
      </c>
      <c r="D79" s="226">
        <f t="shared" si="1"/>
        <v>0.28000000000000003</v>
      </c>
      <c r="E79" s="227">
        <f t="shared" si="2"/>
        <v>4.5714285714285718E-3</v>
      </c>
      <c r="F79" s="226">
        <f t="shared" si="3"/>
        <v>1.2571428571428572E-2</v>
      </c>
      <c r="G79" s="226">
        <f t="shared" si="4"/>
        <v>1.1428571428571429E-3</v>
      </c>
      <c r="H79" s="137">
        <f t="shared" si="5"/>
        <v>875</v>
      </c>
    </row>
    <row r="80" spans="2:8" ht="17.25" thickTop="1" thickBot="1" x14ac:dyDescent="0.3">
      <c r="B80" s="196" t="s">
        <v>50</v>
      </c>
      <c r="C80" s="222">
        <f t="shared" si="0"/>
        <v>0.61780104712041883</v>
      </c>
      <c r="D80" s="223">
        <f t="shared" si="1"/>
        <v>0.35602094240837695</v>
      </c>
      <c r="E80" s="224">
        <f t="shared" si="2"/>
        <v>1.0471204188481676E-2</v>
      </c>
      <c r="F80" s="223">
        <f t="shared" si="3"/>
        <v>1.5706806282722512E-2</v>
      </c>
      <c r="G80" s="223">
        <f t="shared" si="4"/>
        <v>0</v>
      </c>
      <c r="H80" s="134">
        <f t="shared" si="5"/>
        <v>382</v>
      </c>
    </row>
    <row r="81" spans="2:8" ht="17.25" thickTop="1" thickBot="1" x14ac:dyDescent="0.3">
      <c r="B81" s="196" t="s">
        <v>51</v>
      </c>
      <c r="C81" s="222">
        <f t="shared" si="0"/>
        <v>0.79166666666666663</v>
      </c>
      <c r="D81" s="223">
        <f t="shared" si="1"/>
        <v>0.19270833333333334</v>
      </c>
      <c r="E81" s="224">
        <f t="shared" si="2"/>
        <v>0</v>
      </c>
      <c r="F81" s="223">
        <f t="shared" si="3"/>
        <v>1.3020833333333334E-2</v>
      </c>
      <c r="G81" s="223">
        <f t="shared" si="4"/>
        <v>2.6041666666666665E-3</v>
      </c>
      <c r="H81" s="134">
        <f t="shared" si="5"/>
        <v>384</v>
      </c>
    </row>
    <row r="82" spans="2:8" ht="17.25" thickTop="1" thickBot="1" x14ac:dyDescent="0.3">
      <c r="B82" s="196" t="s">
        <v>52</v>
      </c>
      <c r="C82" s="222">
        <f t="shared" si="0"/>
        <v>0.67889908256880738</v>
      </c>
      <c r="D82" s="223">
        <f t="shared" si="1"/>
        <v>0.32110091743119268</v>
      </c>
      <c r="E82" s="224">
        <f t="shared" si="2"/>
        <v>0</v>
      </c>
      <c r="F82" s="223">
        <f t="shared" si="3"/>
        <v>0</v>
      </c>
      <c r="G82" s="223">
        <f t="shared" si="4"/>
        <v>0</v>
      </c>
      <c r="H82" s="134">
        <f t="shared" si="5"/>
        <v>109</v>
      </c>
    </row>
    <row r="83" spans="2:8" ht="39.75" customHeight="1" thickTop="1" thickBot="1" x14ac:dyDescent="0.3">
      <c r="B83" s="200" t="s">
        <v>53</v>
      </c>
      <c r="C83" s="225">
        <f t="shared" si="0"/>
        <v>0.82105263157894737</v>
      </c>
      <c r="D83" s="226">
        <f t="shared" si="1"/>
        <v>0.14736842105263157</v>
      </c>
      <c r="E83" s="227">
        <f t="shared" si="2"/>
        <v>1.0526315789473684E-2</v>
      </c>
      <c r="F83" s="226">
        <f t="shared" si="3"/>
        <v>1.0526315789473684E-2</v>
      </c>
      <c r="G83" s="226">
        <f t="shared" si="4"/>
        <v>1.0526315789473684E-2</v>
      </c>
      <c r="H83" s="137">
        <f t="shared" si="5"/>
        <v>95</v>
      </c>
    </row>
    <row r="84" spans="2:8" ht="17.25" thickTop="1" thickBot="1" x14ac:dyDescent="0.3">
      <c r="B84" s="196" t="s">
        <v>54</v>
      </c>
      <c r="C84" s="222">
        <f t="shared" si="0"/>
        <v>0.82978723404255317</v>
      </c>
      <c r="D84" s="223">
        <f t="shared" si="1"/>
        <v>0.14893617021276595</v>
      </c>
      <c r="E84" s="224">
        <f t="shared" si="2"/>
        <v>0</v>
      </c>
      <c r="F84" s="223">
        <f t="shared" si="3"/>
        <v>1.0638297872340425E-2</v>
      </c>
      <c r="G84" s="223">
        <f t="shared" si="4"/>
        <v>1.0638297872340425E-2</v>
      </c>
      <c r="H84" s="134">
        <f t="shared" si="5"/>
        <v>94</v>
      </c>
    </row>
    <row r="85" spans="2:8" ht="17.25" thickTop="1" thickBot="1" x14ac:dyDescent="0.3">
      <c r="B85" s="196" t="s">
        <v>68</v>
      </c>
      <c r="C85" s="222">
        <f t="shared" si="0"/>
        <v>0</v>
      </c>
      <c r="D85" s="223">
        <f t="shared" si="1"/>
        <v>0</v>
      </c>
      <c r="E85" s="224">
        <f t="shared" si="2"/>
        <v>0</v>
      </c>
      <c r="F85" s="223">
        <f t="shared" si="3"/>
        <v>0</v>
      </c>
      <c r="G85" s="223">
        <f t="shared" si="4"/>
        <v>0</v>
      </c>
      <c r="H85" s="134">
        <f t="shared" si="5"/>
        <v>0</v>
      </c>
    </row>
    <row r="86" spans="2:8" ht="17.25" thickTop="1" thickBot="1" x14ac:dyDescent="0.3">
      <c r="B86" s="196" t="s">
        <v>69</v>
      </c>
      <c r="C86" s="222">
        <f t="shared" si="0"/>
        <v>0</v>
      </c>
      <c r="D86" s="223">
        <f t="shared" si="1"/>
        <v>0</v>
      </c>
      <c r="E86" s="224">
        <f t="shared" si="2"/>
        <v>1</v>
      </c>
      <c r="F86" s="223">
        <f t="shared" si="3"/>
        <v>0</v>
      </c>
      <c r="G86" s="223">
        <f t="shared" si="4"/>
        <v>0</v>
      </c>
      <c r="H86" s="134">
        <f t="shared" si="5"/>
        <v>1</v>
      </c>
    </row>
    <row r="87" spans="2:8" ht="17.25" thickTop="1" thickBot="1" x14ac:dyDescent="0.3">
      <c r="B87" s="200" t="s">
        <v>57</v>
      </c>
      <c r="C87" s="225">
        <f t="shared" si="0"/>
        <v>0.42432432432432432</v>
      </c>
      <c r="D87" s="226">
        <f t="shared" si="1"/>
        <v>0.55405405405405406</v>
      </c>
      <c r="E87" s="227">
        <f t="shared" si="2"/>
        <v>1.3513513513513514E-2</v>
      </c>
      <c r="F87" s="226">
        <f t="shared" si="3"/>
        <v>5.4054054054054057E-3</v>
      </c>
      <c r="G87" s="226">
        <f t="shared" si="4"/>
        <v>2.7027027027027029E-3</v>
      </c>
      <c r="H87" s="137">
        <f t="shared" si="5"/>
        <v>370</v>
      </c>
    </row>
    <row r="88" spans="2:8" ht="17.25" thickTop="1" thickBot="1" x14ac:dyDescent="0.3">
      <c r="B88" s="196" t="s">
        <v>58</v>
      </c>
      <c r="C88" s="222">
        <f t="shared" si="0"/>
        <v>0.65306122448979587</v>
      </c>
      <c r="D88" s="223">
        <f t="shared" si="1"/>
        <v>0.34693877551020408</v>
      </c>
      <c r="E88" s="224">
        <f t="shared" si="2"/>
        <v>0</v>
      </c>
      <c r="F88" s="223">
        <f t="shared" si="3"/>
        <v>0</v>
      </c>
      <c r="G88" s="223">
        <f t="shared" si="4"/>
        <v>0</v>
      </c>
      <c r="H88" s="134">
        <f t="shared" si="5"/>
        <v>49</v>
      </c>
    </row>
    <row r="89" spans="2:8" ht="17.25" thickTop="1" thickBot="1" x14ac:dyDescent="0.3">
      <c r="B89" s="196" t="s">
        <v>59</v>
      </c>
      <c r="C89" s="222">
        <f t="shared" si="0"/>
        <v>0.34666666666666668</v>
      </c>
      <c r="D89" s="223">
        <f t="shared" si="1"/>
        <v>0.63555555555555554</v>
      </c>
      <c r="E89" s="224">
        <f t="shared" si="2"/>
        <v>1.3333333333333334E-2</v>
      </c>
      <c r="F89" s="223">
        <f t="shared" si="3"/>
        <v>0</v>
      </c>
      <c r="G89" s="223">
        <f t="shared" si="4"/>
        <v>4.4444444444444444E-3</v>
      </c>
      <c r="H89" s="134">
        <f t="shared" si="5"/>
        <v>225</v>
      </c>
    </row>
    <row r="90" spans="2:8" ht="17.25" thickTop="1" thickBot="1" x14ac:dyDescent="0.3">
      <c r="B90" s="196" t="s">
        <v>60</v>
      </c>
      <c r="C90" s="222">
        <f>IFERROR(C44/$H90,0)</f>
        <v>0.48958333333333331</v>
      </c>
      <c r="D90" s="223">
        <f>IFERROR(D44/$H90,0)</f>
        <v>0.46875</v>
      </c>
      <c r="E90" s="224">
        <f>IFERROR(E44/$H90,0)</f>
        <v>2.0833333333333332E-2</v>
      </c>
      <c r="F90" s="223">
        <f>IFERROR(F44/$H90,0)</f>
        <v>2.0833333333333332E-2</v>
      </c>
      <c r="G90" s="223">
        <f>IFERROR(G44/$H90,0)</f>
        <v>0</v>
      </c>
      <c r="H90" s="134">
        <f t="shared" si="5"/>
        <v>96</v>
      </c>
    </row>
    <row r="91" spans="2:8" ht="17.25" thickTop="1" thickBot="1" x14ac:dyDescent="0.3">
      <c r="B91" s="200" t="s">
        <v>61</v>
      </c>
      <c r="C91" s="225">
        <f>IFERROR(C45/H91,0)</f>
        <v>0.83221476510067116</v>
      </c>
      <c r="D91" s="226">
        <f>IFERROR(D45/H91,0)</f>
        <v>0.15771812080536912</v>
      </c>
      <c r="E91" s="227">
        <f>IFERROR(E45/H91,0)</f>
        <v>3.3557046979865771E-3</v>
      </c>
      <c r="F91" s="226">
        <f>IFERROR(F45/H91,0)</f>
        <v>6.7114093959731542E-3</v>
      </c>
      <c r="G91" s="226">
        <f>IFERROR(G45/H91,0)</f>
        <v>0</v>
      </c>
      <c r="H91" s="137">
        <f>H45</f>
        <v>298</v>
      </c>
    </row>
    <row r="92" spans="2:8" ht="17.25" thickTop="1" thickBot="1" x14ac:dyDescent="0.3">
      <c r="B92" s="196" t="s">
        <v>62</v>
      </c>
      <c r="C92" s="222">
        <f>IFERROR(C46/H92,0)</f>
        <v>0.83221476510067116</v>
      </c>
      <c r="D92" s="223">
        <f>IFERROR(D46/H92,0)</f>
        <v>0.15771812080536912</v>
      </c>
      <c r="E92" s="224">
        <f>IFERROR(E46/H92,0)</f>
        <v>3.3557046979865771E-3</v>
      </c>
      <c r="F92" s="223">
        <f>IFERROR(F46/H92,0)</f>
        <v>6.7114093959731542E-3</v>
      </c>
      <c r="G92" s="223">
        <f>IFERROR(G46/H92,0)</f>
        <v>0</v>
      </c>
      <c r="H92" s="134">
        <f>H46</f>
        <v>298</v>
      </c>
    </row>
    <row r="93" spans="2:8" ht="17.25" thickTop="1" thickBot="1" x14ac:dyDescent="0.3">
      <c r="B93" s="200" t="s">
        <v>63</v>
      </c>
      <c r="C93" s="225">
        <f>IFERROR(C47/H93,0)</f>
        <v>0.67368421052631577</v>
      </c>
      <c r="D93" s="226">
        <f>IFERROR(D47/H93,0)</f>
        <v>0.31578947368421051</v>
      </c>
      <c r="E93" s="227">
        <f>IFERROR(E47/H93,0)</f>
        <v>0</v>
      </c>
      <c r="F93" s="226">
        <f>IFERROR(F47/H93,0)</f>
        <v>1.0526315789473684E-2</v>
      </c>
      <c r="G93" s="226">
        <f>IFERROR(G47/H93,0)</f>
        <v>0</v>
      </c>
      <c r="H93" s="137">
        <f>H47</f>
        <v>95</v>
      </c>
    </row>
    <row r="94" spans="2:8" ht="17.25" thickTop="1" thickBot="1" x14ac:dyDescent="0.3">
      <c r="B94" s="210" t="s">
        <v>63</v>
      </c>
      <c r="C94" s="231">
        <f>IFERROR(C48/H94,0)</f>
        <v>0.67368421052631577</v>
      </c>
      <c r="D94" s="232">
        <f>IFERROR(D48/H94,0)</f>
        <v>0.31578947368421051</v>
      </c>
      <c r="E94" s="233">
        <f>IFERROR(E48/H94,0)</f>
        <v>0</v>
      </c>
      <c r="F94" s="232">
        <f>IFERROR(F48/H94,0)</f>
        <v>1.0526315789473684E-2</v>
      </c>
      <c r="G94" s="232">
        <f>IFERROR(G48/H94,0)</f>
        <v>0</v>
      </c>
      <c r="H94" s="135">
        <f>H48</f>
        <v>95</v>
      </c>
    </row>
    <row r="95" spans="2:8" ht="20.25" thickTop="1" thickBot="1" x14ac:dyDescent="0.3">
      <c r="B95" s="234" t="s">
        <v>70</v>
      </c>
      <c r="C95" s="235">
        <f>IFERROR(C49/H95,0)</f>
        <v>0.5320078045154697</v>
      </c>
      <c r="D95" s="236">
        <f>IFERROR(D49/H95,0)</f>
        <v>0.43510173743380098</v>
      </c>
      <c r="E95" s="237">
        <f>IFERROR(E49/H95,0)</f>
        <v>1.2914614884325932E-2</v>
      </c>
      <c r="F95" s="236">
        <f>IFERROR(F49/H95,0)</f>
        <v>1.6538139923813065E-2</v>
      </c>
      <c r="G95" s="236">
        <f>IFERROR(G49/H95,0)</f>
        <v>3.4377032425903556E-3</v>
      </c>
      <c r="H95" s="238">
        <f>H49</f>
        <v>10763</v>
      </c>
    </row>
  </sheetData>
  <mergeCells count="18">
    <mergeCell ref="F7:F8"/>
    <mergeCell ref="G7:G8"/>
    <mergeCell ref="H7:H8"/>
    <mergeCell ref="B52:H52"/>
    <mergeCell ref="B53:B54"/>
    <mergeCell ref="B2:H2"/>
    <mergeCell ref="B3:H3"/>
    <mergeCell ref="C53:C54"/>
    <mergeCell ref="D53:D54"/>
    <mergeCell ref="E53:E54"/>
    <mergeCell ref="F53:F54"/>
    <mergeCell ref="G53:G54"/>
    <mergeCell ref="H53:H54"/>
    <mergeCell ref="B6:H6"/>
    <mergeCell ref="B7:B8"/>
    <mergeCell ref="C7:C8"/>
    <mergeCell ref="D7:D8"/>
    <mergeCell ref="E7:E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97"/>
  <sheetViews>
    <sheetView showGridLines="0" zoomScale="60" zoomScaleNormal="60" workbookViewId="0"/>
  </sheetViews>
  <sheetFormatPr baseColWidth="10" defaultColWidth="11.42578125" defaultRowHeight="15" x14ac:dyDescent="0.25"/>
  <cols>
    <col min="2" max="2" width="41.42578125" bestFit="1" customWidth="1"/>
    <col min="3" max="13" width="10.28515625" customWidth="1"/>
    <col min="14" max="14" width="11.7109375" customWidth="1"/>
    <col min="15" max="15" width="10.28515625" customWidth="1"/>
    <col min="16" max="17" width="10.7109375" customWidth="1"/>
  </cols>
  <sheetData>
    <row r="1" spans="2:17" ht="15.75" customHeight="1" thickBot="1" x14ac:dyDescent="0.3"/>
    <row r="2" spans="2:17" ht="45" customHeight="1" thickTop="1" x14ac:dyDescent="0.4">
      <c r="B2" s="369" t="str">
        <f>+CONCATENATE("ESTADOS ACADÉMICOS ",'Portada informe E.A.'!A1," POR PROGRAMAS ACADÉMICOS Y GÉNERO")</f>
        <v>ESTADOS ACADÉMICOS 2023-2 POR PROGRAMAS ACADÉMICOS Y GÉNERO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</row>
    <row r="3" spans="2:17" ht="45" customHeight="1" thickBot="1" x14ac:dyDescent="0.3">
      <c r="B3" s="384" t="s">
        <v>98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299"/>
      <c r="Q3" s="300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348" t="s">
        <v>90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2:17" ht="15" customHeight="1" thickBot="1" x14ac:dyDescent="0.3">
      <c r="B7" s="348" t="s">
        <v>17</v>
      </c>
      <c r="C7" s="348" t="s">
        <v>78</v>
      </c>
      <c r="D7" s="348"/>
      <c r="E7" s="348" t="s">
        <v>79</v>
      </c>
      <c r="F7" s="348"/>
      <c r="G7" s="368" t="s">
        <v>84</v>
      </c>
      <c r="H7" s="368"/>
      <c r="I7" s="368" t="s">
        <v>81</v>
      </c>
      <c r="J7" s="368"/>
      <c r="K7" s="368" t="s">
        <v>85</v>
      </c>
      <c r="L7" s="368"/>
      <c r="M7" s="348" t="s">
        <v>72</v>
      </c>
      <c r="N7" s="348"/>
      <c r="O7" s="348" t="s">
        <v>70</v>
      </c>
    </row>
    <row r="8" spans="2:17" ht="21.75" customHeight="1" thickBot="1" x14ac:dyDescent="0.3">
      <c r="B8" s="348"/>
      <c r="C8" s="348"/>
      <c r="D8" s="348"/>
      <c r="E8" s="348"/>
      <c r="F8" s="348"/>
      <c r="G8" s="368"/>
      <c r="H8" s="368"/>
      <c r="I8" s="368"/>
      <c r="J8" s="368"/>
      <c r="K8" s="368"/>
      <c r="L8" s="368"/>
      <c r="M8" s="348"/>
      <c r="N8" s="348"/>
      <c r="O8" s="348"/>
    </row>
    <row r="9" spans="2:17" ht="20.25" customHeight="1" thickBot="1" x14ac:dyDescent="0.3">
      <c r="B9" s="348"/>
      <c r="C9" s="66" t="s">
        <v>74</v>
      </c>
      <c r="D9" s="67" t="s">
        <v>75</v>
      </c>
      <c r="E9" s="66" t="s">
        <v>74</v>
      </c>
      <c r="F9" s="67" t="s">
        <v>75</v>
      </c>
      <c r="G9" s="66" t="s">
        <v>74</v>
      </c>
      <c r="H9" s="67" t="s">
        <v>75</v>
      </c>
      <c r="I9" s="66" t="s">
        <v>74</v>
      </c>
      <c r="J9" s="67" t="s">
        <v>75</v>
      </c>
      <c r="K9" s="66" t="s">
        <v>74</v>
      </c>
      <c r="L9" s="67" t="s">
        <v>75</v>
      </c>
      <c r="M9" s="66" t="s">
        <v>74</v>
      </c>
      <c r="N9" s="67" t="s">
        <v>75</v>
      </c>
      <c r="O9" s="348"/>
    </row>
    <row r="10" spans="2:17" ht="20.25" customHeight="1" thickBot="1" x14ac:dyDescent="0.3">
      <c r="B10" s="19" t="s">
        <v>25</v>
      </c>
      <c r="C10" s="14">
        <v>599</v>
      </c>
      <c r="D10" s="15">
        <v>393</v>
      </c>
      <c r="E10" s="14">
        <v>206</v>
      </c>
      <c r="F10" s="15">
        <v>435</v>
      </c>
      <c r="G10" s="14">
        <v>4</v>
      </c>
      <c r="H10" s="15">
        <v>10</v>
      </c>
      <c r="I10" s="14">
        <v>1</v>
      </c>
      <c r="J10" s="15">
        <v>15</v>
      </c>
      <c r="K10" s="14">
        <v>0</v>
      </c>
      <c r="L10" s="15">
        <v>5</v>
      </c>
      <c r="M10" s="14">
        <v>810</v>
      </c>
      <c r="N10" s="15">
        <v>858</v>
      </c>
      <c r="O10" s="8">
        <v>1668</v>
      </c>
    </row>
    <row r="11" spans="2:17" ht="17.25" customHeight="1" thickTop="1" thickBot="1" x14ac:dyDescent="0.3">
      <c r="B11" s="10" t="s">
        <v>26</v>
      </c>
      <c r="C11" s="11">
        <v>197</v>
      </c>
      <c r="D11" s="11">
        <v>179</v>
      </c>
      <c r="E11" s="11">
        <v>94</v>
      </c>
      <c r="F11" s="11">
        <v>253</v>
      </c>
      <c r="G11" s="11">
        <v>2</v>
      </c>
      <c r="H11" s="11">
        <v>7</v>
      </c>
      <c r="I11" s="11">
        <v>0</v>
      </c>
      <c r="J11" s="11">
        <v>8</v>
      </c>
      <c r="K11" s="11">
        <v>0</v>
      </c>
      <c r="L11" s="11">
        <v>1</v>
      </c>
      <c r="M11" s="11">
        <v>293</v>
      </c>
      <c r="N11" s="12">
        <v>448</v>
      </c>
      <c r="O11" s="68">
        <v>741</v>
      </c>
    </row>
    <row r="12" spans="2:17" ht="17.25" customHeight="1" thickTop="1" thickBot="1" x14ac:dyDescent="0.3">
      <c r="B12" s="10" t="s">
        <v>27</v>
      </c>
      <c r="C12" s="11">
        <v>344</v>
      </c>
      <c r="D12" s="11">
        <v>161</v>
      </c>
      <c r="E12" s="11">
        <v>62</v>
      </c>
      <c r="F12" s="11">
        <v>120</v>
      </c>
      <c r="G12" s="11">
        <v>1</v>
      </c>
      <c r="H12" s="11">
        <v>3</v>
      </c>
      <c r="I12" s="11">
        <v>0</v>
      </c>
      <c r="J12" s="11">
        <v>5</v>
      </c>
      <c r="K12" s="11">
        <v>0</v>
      </c>
      <c r="L12" s="11">
        <v>2</v>
      </c>
      <c r="M12" s="11">
        <v>407</v>
      </c>
      <c r="N12" s="12">
        <v>291</v>
      </c>
      <c r="O12" s="11">
        <v>698</v>
      </c>
    </row>
    <row r="13" spans="2:17" ht="17.25" customHeight="1" thickTop="1" thickBot="1" x14ac:dyDescent="0.3">
      <c r="B13" s="10" t="s">
        <v>28</v>
      </c>
      <c r="C13" s="11">
        <v>58</v>
      </c>
      <c r="D13" s="11">
        <v>53</v>
      </c>
      <c r="E13" s="11">
        <v>50</v>
      </c>
      <c r="F13" s="11">
        <v>62</v>
      </c>
      <c r="G13" s="11">
        <v>1</v>
      </c>
      <c r="H13" s="11">
        <v>0</v>
      </c>
      <c r="I13" s="11">
        <v>1</v>
      </c>
      <c r="J13" s="11">
        <v>2</v>
      </c>
      <c r="K13" s="11">
        <v>0</v>
      </c>
      <c r="L13" s="11">
        <v>2</v>
      </c>
      <c r="M13" s="11">
        <v>110</v>
      </c>
      <c r="N13" s="12">
        <v>119</v>
      </c>
      <c r="O13" s="11">
        <v>229</v>
      </c>
    </row>
    <row r="14" spans="2:17" ht="61.5" customHeight="1" thickTop="1" thickBot="1" x14ac:dyDescent="0.3">
      <c r="B14" s="13" t="s">
        <v>29</v>
      </c>
      <c r="C14" s="14">
        <v>412</v>
      </c>
      <c r="D14" s="14">
        <v>184</v>
      </c>
      <c r="E14" s="14">
        <v>244</v>
      </c>
      <c r="F14" s="14">
        <v>193</v>
      </c>
      <c r="G14" s="14">
        <v>6</v>
      </c>
      <c r="H14" s="14">
        <v>9</v>
      </c>
      <c r="I14" s="14">
        <v>10</v>
      </c>
      <c r="J14" s="14">
        <v>10</v>
      </c>
      <c r="K14" s="14">
        <v>4</v>
      </c>
      <c r="L14" s="14">
        <v>4</v>
      </c>
      <c r="M14" s="14">
        <v>676</v>
      </c>
      <c r="N14" s="14">
        <v>400</v>
      </c>
      <c r="O14" s="8">
        <v>1076</v>
      </c>
    </row>
    <row r="15" spans="2:17" ht="17.25" thickTop="1" thickBot="1" x14ac:dyDescent="0.3">
      <c r="B15" s="10" t="s">
        <v>30</v>
      </c>
      <c r="C15" s="11">
        <v>194</v>
      </c>
      <c r="D15" s="11">
        <v>109</v>
      </c>
      <c r="E15" s="11">
        <v>210</v>
      </c>
      <c r="F15" s="11">
        <v>161</v>
      </c>
      <c r="G15" s="11">
        <v>5</v>
      </c>
      <c r="H15" s="11">
        <v>9</v>
      </c>
      <c r="I15" s="11">
        <v>9</v>
      </c>
      <c r="J15" s="11">
        <v>8</v>
      </c>
      <c r="K15" s="11">
        <v>3</v>
      </c>
      <c r="L15" s="11">
        <v>4</v>
      </c>
      <c r="M15" s="11">
        <v>421</v>
      </c>
      <c r="N15" s="12">
        <v>291</v>
      </c>
      <c r="O15" s="68">
        <v>712</v>
      </c>
    </row>
    <row r="16" spans="2:17" ht="17.25" thickTop="1" thickBot="1" x14ac:dyDescent="0.3">
      <c r="B16" s="10" t="s">
        <v>31</v>
      </c>
      <c r="C16" s="11">
        <v>54</v>
      </c>
      <c r="D16" s="11">
        <v>38</v>
      </c>
      <c r="E16" s="11">
        <v>15</v>
      </c>
      <c r="F16" s="11">
        <v>15</v>
      </c>
      <c r="G16" s="11">
        <v>0</v>
      </c>
      <c r="H16" s="11">
        <v>0</v>
      </c>
      <c r="I16" s="11">
        <v>0</v>
      </c>
      <c r="J16" s="11">
        <v>2</v>
      </c>
      <c r="K16" s="11">
        <v>1</v>
      </c>
      <c r="L16" s="11">
        <v>0</v>
      </c>
      <c r="M16" s="11">
        <v>70</v>
      </c>
      <c r="N16" s="12">
        <v>55</v>
      </c>
      <c r="O16" s="11">
        <v>125</v>
      </c>
    </row>
    <row r="17" spans="2:15" ht="17.25" thickTop="1" thickBot="1" x14ac:dyDescent="0.3">
      <c r="B17" s="10" t="s">
        <v>32</v>
      </c>
      <c r="C17" s="11">
        <v>164</v>
      </c>
      <c r="D17" s="11">
        <v>37</v>
      </c>
      <c r="E17" s="11">
        <v>19</v>
      </c>
      <c r="F17" s="11">
        <v>17</v>
      </c>
      <c r="G17" s="11">
        <v>1</v>
      </c>
      <c r="H17" s="11">
        <v>0</v>
      </c>
      <c r="I17" s="11">
        <v>1</v>
      </c>
      <c r="J17" s="11">
        <v>0</v>
      </c>
      <c r="K17" s="11">
        <v>0</v>
      </c>
      <c r="L17" s="11">
        <v>0</v>
      </c>
      <c r="M17" s="11">
        <v>185</v>
      </c>
      <c r="N17" s="12">
        <v>54</v>
      </c>
      <c r="O17" s="11">
        <v>239</v>
      </c>
    </row>
    <row r="18" spans="2:15" ht="17.25" thickTop="1" thickBot="1" x14ac:dyDescent="0.3">
      <c r="B18" s="16" t="s">
        <v>33</v>
      </c>
      <c r="C18" s="14">
        <v>515</v>
      </c>
      <c r="D18" s="15">
        <v>296</v>
      </c>
      <c r="E18" s="14">
        <v>603</v>
      </c>
      <c r="F18" s="15">
        <v>368</v>
      </c>
      <c r="G18" s="14">
        <v>8</v>
      </c>
      <c r="H18" s="15">
        <v>13</v>
      </c>
      <c r="I18" s="14">
        <v>15</v>
      </c>
      <c r="J18" s="15">
        <v>14</v>
      </c>
      <c r="K18" s="14">
        <v>2</v>
      </c>
      <c r="L18" s="15">
        <v>3</v>
      </c>
      <c r="M18" s="14">
        <v>1143</v>
      </c>
      <c r="N18" s="15">
        <v>694</v>
      </c>
      <c r="O18" s="8">
        <v>1837</v>
      </c>
    </row>
    <row r="19" spans="2:15" ht="17.25" thickTop="1" thickBot="1" x14ac:dyDescent="0.3">
      <c r="B19" s="10" t="s">
        <v>34</v>
      </c>
      <c r="C19" s="11">
        <v>408</v>
      </c>
      <c r="D19" s="11">
        <v>270</v>
      </c>
      <c r="E19" s="11">
        <v>409</v>
      </c>
      <c r="F19" s="11">
        <v>305</v>
      </c>
      <c r="G19" s="11">
        <v>3</v>
      </c>
      <c r="H19" s="11">
        <v>11</v>
      </c>
      <c r="I19" s="11">
        <v>5</v>
      </c>
      <c r="J19" s="11">
        <v>9</v>
      </c>
      <c r="K19" s="11">
        <v>2</v>
      </c>
      <c r="L19" s="11">
        <v>3</v>
      </c>
      <c r="M19" s="11">
        <v>827</v>
      </c>
      <c r="N19" s="12">
        <v>598</v>
      </c>
      <c r="O19" s="68">
        <v>1425</v>
      </c>
    </row>
    <row r="20" spans="2:15" ht="17.25" thickTop="1" thickBot="1" x14ac:dyDescent="0.3">
      <c r="B20" s="10" t="s">
        <v>35</v>
      </c>
      <c r="C20" s="11">
        <v>55</v>
      </c>
      <c r="D20" s="11">
        <v>9</v>
      </c>
      <c r="E20" s="11">
        <v>100</v>
      </c>
      <c r="F20" s="11">
        <v>15</v>
      </c>
      <c r="G20" s="11">
        <v>0</v>
      </c>
      <c r="H20" s="11">
        <v>0</v>
      </c>
      <c r="I20" s="11">
        <v>5</v>
      </c>
      <c r="J20" s="11">
        <v>0</v>
      </c>
      <c r="K20" s="11">
        <v>0</v>
      </c>
      <c r="L20" s="11">
        <v>0</v>
      </c>
      <c r="M20" s="11">
        <v>160</v>
      </c>
      <c r="N20" s="12">
        <v>24</v>
      </c>
      <c r="O20" s="11">
        <v>184</v>
      </c>
    </row>
    <row r="21" spans="2:15" ht="17.25" thickTop="1" thickBot="1" x14ac:dyDescent="0.3">
      <c r="B21" s="10" t="s">
        <v>36</v>
      </c>
      <c r="C21" s="11">
        <v>52</v>
      </c>
      <c r="D21" s="11">
        <v>17</v>
      </c>
      <c r="E21" s="11">
        <v>94</v>
      </c>
      <c r="F21" s="11">
        <v>48</v>
      </c>
      <c r="G21" s="11">
        <v>5</v>
      </c>
      <c r="H21" s="11">
        <v>2</v>
      </c>
      <c r="I21" s="11">
        <v>5</v>
      </c>
      <c r="J21" s="11">
        <v>5</v>
      </c>
      <c r="K21" s="11">
        <v>0</v>
      </c>
      <c r="L21" s="11">
        <v>0</v>
      </c>
      <c r="M21" s="11">
        <v>156</v>
      </c>
      <c r="N21" s="12">
        <v>72</v>
      </c>
      <c r="O21" s="68">
        <v>228</v>
      </c>
    </row>
    <row r="22" spans="2:15" ht="17.25" thickTop="1" thickBot="1" x14ac:dyDescent="0.3">
      <c r="B22" s="19" t="s">
        <v>37</v>
      </c>
      <c r="C22" s="14">
        <v>353</v>
      </c>
      <c r="D22" s="14">
        <v>755</v>
      </c>
      <c r="E22" s="14">
        <v>465</v>
      </c>
      <c r="F22" s="14">
        <v>1230</v>
      </c>
      <c r="G22" s="14">
        <v>11</v>
      </c>
      <c r="H22" s="14">
        <v>58</v>
      </c>
      <c r="I22" s="14">
        <v>16</v>
      </c>
      <c r="J22" s="14">
        <v>70</v>
      </c>
      <c r="K22" s="14">
        <v>2</v>
      </c>
      <c r="L22" s="14">
        <v>13</v>
      </c>
      <c r="M22" s="14">
        <v>847</v>
      </c>
      <c r="N22" s="15">
        <v>2126</v>
      </c>
      <c r="O22" s="17">
        <v>2973</v>
      </c>
    </row>
    <row r="23" spans="2:15" ht="17.25" customHeight="1" thickTop="1" thickBot="1" x14ac:dyDescent="0.3">
      <c r="B23" s="20" t="s">
        <v>38</v>
      </c>
      <c r="C23" s="11">
        <v>85</v>
      </c>
      <c r="D23" s="11">
        <v>145</v>
      </c>
      <c r="E23" s="11">
        <v>98</v>
      </c>
      <c r="F23" s="11">
        <v>262</v>
      </c>
      <c r="G23" s="11">
        <v>6</v>
      </c>
      <c r="H23" s="11">
        <v>16</v>
      </c>
      <c r="I23" s="11">
        <v>5</v>
      </c>
      <c r="J23" s="11">
        <v>19</v>
      </c>
      <c r="K23" s="11">
        <v>0</v>
      </c>
      <c r="L23" s="11">
        <v>1</v>
      </c>
      <c r="M23" s="11">
        <v>194</v>
      </c>
      <c r="N23" s="12">
        <v>443</v>
      </c>
      <c r="O23" s="68">
        <v>637</v>
      </c>
    </row>
    <row r="24" spans="2:15" ht="17.25" customHeight="1" thickTop="1" thickBot="1" x14ac:dyDescent="0.3">
      <c r="B24" s="10" t="s">
        <v>39</v>
      </c>
      <c r="C24" s="11">
        <v>47</v>
      </c>
      <c r="D24" s="11">
        <v>227</v>
      </c>
      <c r="E24" s="11">
        <v>67</v>
      </c>
      <c r="F24" s="11">
        <v>289</v>
      </c>
      <c r="G24" s="11">
        <v>2</v>
      </c>
      <c r="H24" s="11">
        <v>13</v>
      </c>
      <c r="I24" s="11">
        <v>3</v>
      </c>
      <c r="J24" s="11">
        <v>24</v>
      </c>
      <c r="K24" s="11">
        <v>2</v>
      </c>
      <c r="L24" s="11">
        <v>10</v>
      </c>
      <c r="M24" s="11">
        <v>121</v>
      </c>
      <c r="N24" s="12">
        <v>563</v>
      </c>
      <c r="O24" s="68">
        <v>684</v>
      </c>
    </row>
    <row r="25" spans="2:15" ht="17.25" customHeight="1" thickTop="1" thickBot="1" x14ac:dyDescent="0.3">
      <c r="B25" s="10" t="s">
        <v>40</v>
      </c>
      <c r="C25" s="11">
        <v>18</v>
      </c>
      <c r="D25" s="11">
        <v>50</v>
      </c>
      <c r="E25" s="11">
        <v>22</v>
      </c>
      <c r="F25" s="11">
        <v>71</v>
      </c>
      <c r="G25" s="11">
        <v>0</v>
      </c>
      <c r="H25" s="11">
        <v>4</v>
      </c>
      <c r="I25" s="11">
        <v>1</v>
      </c>
      <c r="J25" s="11">
        <v>1</v>
      </c>
      <c r="K25" s="11">
        <v>0</v>
      </c>
      <c r="L25" s="11">
        <v>0</v>
      </c>
      <c r="M25" s="11">
        <v>41</v>
      </c>
      <c r="N25" s="12">
        <v>126</v>
      </c>
      <c r="O25" s="68">
        <v>167</v>
      </c>
    </row>
    <row r="26" spans="2:15" ht="17.25" customHeight="1" thickTop="1" thickBot="1" x14ac:dyDescent="0.3">
      <c r="B26" s="20" t="s">
        <v>41</v>
      </c>
      <c r="C26" s="11">
        <v>23</v>
      </c>
      <c r="D26" s="11">
        <v>105</v>
      </c>
      <c r="E26" s="11">
        <v>20</v>
      </c>
      <c r="F26" s="11">
        <v>130</v>
      </c>
      <c r="G26" s="11">
        <v>1</v>
      </c>
      <c r="H26" s="11">
        <v>2</v>
      </c>
      <c r="I26" s="11">
        <v>0</v>
      </c>
      <c r="J26" s="11">
        <v>1</v>
      </c>
      <c r="K26" s="11">
        <v>0</v>
      </c>
      <c r="L26" s="11">
        <v>2</v>
      </c>
      <c r="M26" s="11">
        <v>44</v>
      </c>
      <c r="N26" s="12">
        <v>240</v>
      </c>
      <c r="O26" s="68">
        <v>284</v>
      </c>
    </row>
    <row r="27" spans="2:15" ht="17.25" customHeight="1" thickTop="1" thickBot="1" x14ac:dyDescent="0.3">
      <c r="B27" s="10" t="s">
        <v>42</v>
      </c>
      <c r="C27" s="11">
        <v>146</v>
      </c>
      <c r="D27" s="11">
        <v>99</v>
      </c>
      <c r="E27" s="11">
        <v>214</v>
      </c>
      <c r="F27" s="11">
        <v>264</v>
      </c>
      <c r="G27" s="11">
        <v>1</v>
      </c>
      <c r="H27" s="11">
        <v>11</v>
      </c>
      <c r="I27" s="11">
        <v>5</v>
      </c>
      <c r="J27" s="11">
        <v>8</v>
      </c>
      <c r="K27" s="11">
        <v>0</v>
      </c>
      <c r="L27" s="11">
        <v>0</v>
      </c>
      <c r="M27" s="11">
        <v>366</v>
      </c>
      <c r="N27" s="12">
        <v>382</v>
      </c>
      <c r="O27" s="68">
        <v>748</v>
      </c>
    </row>
    <row r="28" spans="2:15" ht="17.25" customHeight="1" thickTop="1" thickBot="1" x14ac:dyDescent="0.3">
      <c r="B28" s="10" t="s">
        <v>43</v>
      </c>
      <c r="C28" s="11">
        <v>34</v>
      </c>
      <c r="D28" s="11">
        <v>129</v>
      </c>
      <c r="E28" s="11">
        <v>44</v>
      </c>
      <c r="F28" s="11">
        <v>214</v>
      </c>
      <c r="G28" s="11">
        <v>1</v>
      </c>
      <c r="H28" s="11">
        <v>12</v>
      </c>
      <c r="I28" s="11">
        <v>2</v>
      </c>
      <c r="J28" s="11">
        <v>17</v>
      </c>
      <c r="K28" s="11">
        <v>0</v>
      </c>
      <c r="L28" s="11">
        <v>0</v>
      </c>
      <c r="M28" s="11">
        <v>81</v>
      </c>
      <c r="N28" s="12">
        <v>372</v>
      </c>
      <c r="O28" s="68">
        <v>453</v>
      </c>
    </row>
    <row r="29" spans="2:15" ht="46.5" customHeight="1" thickTop="1" thickBot="1" x14ac:dyDescent="0.3">
      <c r="B29" s="23" t="s">
        <v>44</v>
      </c>
      <c r="C29" s="14">
        <v>818</v>
      </c>
      <c r="D29" s="14">
        <v>240</v>
      </c>
      <c r="E29" s="14">
        <v>250</v>
      </c>
      <c r="F29" s="14">
        <v>148</v>
      </c>
      <c r="G29" s="14">
        <v>2</v>
      </c>
      <c r="H29" s="14">
        <v>7</v>
      </c>
      <c r="I29" s="14">
        <v>4</v>
      </c>
      <c r="J29" s="14">
        <v>6</v>
      </c>
      <c r="K29" s="14">
        <v>1</v>
      </c>
      <c r="L29" s="14">
        <v>0</v>
      </c>
      <c r="M29" s="14">
        <v>1075</v>
      </c>
      <c r="N29" s="14">
        <v>401</v>
      </c>
      <c r="O29" s="14">
        <v>1476</v>
      </c>
    </row>
    <row r="30" spans="2:15" ht="17.25" customHeight="1" thickTop="1" thickBot="1" x14ac:dyDescent="0.3">
      <c r="B30" s="20" t="s">
        <v>45</v>
      </c>
      <c r="C30" s="11">
        <v>478</v>
      </c>
      <c r="D30" s="11">
        <v>88</v>
      </c>
      <c r="E30" s="11">
        <v>185</v>
      </c>
      <c r="F30" s="11">
        <v>40</v>
      </c>
      <c r="G30" s="11">
        <v>2</v>
      </c>
      <c r="H30" s="11">
        <v>2</v>
      </c>
      <c r="I30" s="11">
        <v>4</v>
      </c>
      <c r="J30" s="11">
        <v>2</v>
      </c>
      <c r="K30" s="11">
        <v>1</v>
      </c>
      <c r="L30" s="11">
        <v>0</v>
      </c>
      <c r="M30" s="11">
        <v>670</v>
      </c>
      <c r="N30" s="12">
        <v>132</v>
      </c>
      <c r="O30" s="11">
        <v>802</v>
      </c>
    </row>
    <row r="31" spans="2:15" ht="17.25" customHeight="1" thickTop="1" thickBot="1" x14ac:dyDescent="0.3">
      <c r="B31" s="10" t="s">
        <v>46</v>
      </c>
      <c r="C31" s="11">
        <v>301</v>
      </c>
      <c r="D31" s="11">
        <v>98</v>
      </c>
      <c r="E31" s="11">
        <v>42</v>
      </c>
      <c r="F31" s="11">
        <v>42</v>
      </c>
      <c r="G31" s="11">
        <v>0</v>
      </c>
      <c r="H31" s="11">
        <v>1</v>
      </c>
      <c r="I31" s="11">
        <v>0</v>
      </c>
      <c r="J31" s="11">
        <v>0</v>
      </c>
      <c r="K31" s="11">
        <v>0</v>
      </c>
      <c r="L31" s="11">
        <v>0</v>
      </c>
      <c r="M31" s="11">
        <v>343</v>
      </c>
      <c r="N31" s="12">
        <v>141</v>
      </c>
      <c r="O31" s="11">
        <v>484</v>
      </c>
    </row>
    <row r="32" spans="2:15" ht="17.25" customHeight="1" thickTop="1" thickBot="1" x14ac:dyDescent="0.3">
      <c r="B32" s="10" t="s">
        <v>47</v>
      </c>
      <c r="C32" s="11">
        <v>10</v>
      </c>
      <c r="D32" s="11">
        <v>14</v>
      </c>
      <c r="E32" s="11">
        <v>2</v>
      </c>
      <c r="F32" s="11">
        <v>3</v>
      </c>
      <c r="G32" s="11">
        <v>0</v>
      </c>
      <c r="H32" s="11">
        <v>1</v>
      </c>
      <c r="I32" s="11">
        <v>0</v>
      </c>
      <c r="J32" s="11">
        <v>0</v>
      </c>
      <c r="K32" s="11">
        <v>0</v>
      </c>
      <c r="L32" s="11">
        <v>0</v>
      </c>
      <c r="M32" s="11">
        <v>12</v>
      </c>
      <c r="N32" s="12">
        <v>18</v>
      </c>
      <c r="O32" s="11">
        <v>30</v>
      </c>
    </row>
    <row r="33" spans="2:15" ht="17.25" customHeight="1" thickTop="1" thickBot="1" x14ac:dyDescent="0.3">
      <c r="B33" s="10" t="s">
        <v>48</v>
      </c>
      <c r="C33" s="11">
        <v>29</v>
      </c>
      <c r="D33" s="11">
        <v>40</v>
      </c>
      <c r="E33" s="11">
        <v>21</v>
      </c>
      <c r="F33" s="11">
        <v>63</v>
      </c>
      <c r="G33" s="11">
        <v>0</v>
      </c>
      <c r="H33" s="11">
        <v>3</v>
      </c>
      <c r="I33" s="11">
        <v>0</v>
      </c>
      <c r="J33" s="11">
        <v>4</v>
      </c>
      <c r="K33" s="11">
        <v>0</v>
      </c>
      <c r="L33" s="11">
        <v>0</v>
      </c>
      <c r="M33" s="11">
        <v>50</v>
      </c>
      <c r="N33" s="12">
        <v>110</v>
      </c>
      <c r="O33" s="11">
        <v>160</v>
      </c>
    </row>
    <row r="34" spans="2:15" ht="33" thickTop="1" thickBot="1" x14ac:dyDescent="0.3">
      <c r="B34" s="23" t="s">
        <v>49</v>
      </c>
      <c r="C34" s="14">
        <v>465</v>
      </c>
      <c r="D34" s="15">
        <v>149</v>
      </c>
      <c r="E34" s="14">
        <v>125</v>
      </c>
      <c r="F34" s="15">
        <v>120</v>
      </c>
      <c r="G34" s="14">
        <v>1</v>
      </c>
      <c r="H34" s="15">
        <v>3</v>
      </c>
      <c r="I34" s="14">
        <v>2</v>
      </c>
      <c r="J34" s="15">
        <v>9</v>
      </c>
      <c r="K34" s="14">
        <v>0</v>
      </c>
      <c r="L34" s="15">
        <v>1</v>
      </c>
      <c r="M34" s="14">
        <v>593</v>
      </c>
      <c r="N34" s="15">
        <v>282</v>
      </c>
      <c r="O34" s="8">
        <v>875</v>
      </c>
    </row>
    <row r="35" spans="2:15" ht="17.25" customHeight="1" thickTop="1" thickBot="1" x14ac:dyDescent="0.3">
      <c r="B35" s="10" t="s">
        <v>50</v>
      </c>
      <c r="C35" s="11">
        <v>175</v>
      </c>
      <c r="D35" s="11">
        <v>61</v>
      </c>
      <c r="E35" s="11">
        <v>71</v>
      </c>
      <c r="F35" s="11">
        <v>65</v>
      </c>
      <c r="G35" s="11">
        <v>1</v>
      </c>
      <c r="H35" s="11">
        <v>3</v>
      </c>
      <c r="I35" s="11">
        <v>2</v>
      </c>
      <c r="J35" s="11">
        <v>4</v>
      </c>
      <c r="K35" s="11">
        <v>0</v>
      </c>
      <c r="L35" s="11">
        <v>0</v>
      </c>
      <c r="M35" s="11">
        <v>249</v>
      </c>
      <c r="N35" s="12">
        <v>133</v>
      </c>
      <c r="O35" s="68">
        <v>382</v>
      </c>
    </row>
    <row r="36" spans="2:15" ht="17.25" customHeight="1" thickTop="1" thickBot="1" x14ac:dyDescent="0.3">
      <c r="B36" s="10" t="s">
        <v>51</v>
      </c>
      <c r="C36" s="11">
        <v>231</v>
      </c>
      <c r="D36" s="11">
        <v>73</v>
      </c>
      <c r="E36" s="11">
        <v>35</v>
      </c>
      <c r="F36" s="11">
        <v>39</v>
      </c>
      <c r="G36" s="11">
        <v>0</v>
      </c>
      <c r="H36" s="11">
        <v>0</v>
      </c>
      <c r="I36" s="11">
        <v>0</v>
      </c>
      <c r="J36" s="11">
        <v>5</v>
      </c>
      <c r="K36" s="11">
        <v>0</v>
      </c>
      <c r="L36" s="11">
        <v>1</v>
      </c>
      <c r="M36" s="11">
        <v>266</v>
      </c>
      <c r="N36" s="12">
        <v>118</v>
      </c>
      <c r="O36" s="68">
        <v>384</v>
      </c>
    </row>
    <row r="37" spans="2:15" ht="17.25" customHeight="1" thickTop="1" thickBot="1" x14ac:dyDescent="0.3">
      <c r="B37" s="10" t="s">
        <v>52</v>
      </c>
      <c r="C37" s="11">
        <v>59</v>
      </c>
      <c r="D37" s="11">
        <v>15</v>
      </c>
      <c r="E37" s="11">
        <v>19</v>
      </c>
      <c r="F37" s="11">
        <v>16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78</v>
      </c>
      <c r="N37" s="12">
        <v>31</v>
      </c>
      <c r="O37" s="68">
        <v>109</v>
      </c>
    </row>
    <row r="38" spans="2:15" ht="32.25" customHeight="1" thickTop="1" thickBot="1" x14ac:dyDescent="0.3">
      <c r="B38" s="23" t="s">
        <v>53</v>
      </c>
      <c r="C38" s="14">
        <v>71</v>
      </c>
      <c r="D38" s="15">
        <v>7</v>
      </c>
      <c r="E38" s="14">
        <v>14</v>
      </c>
      <c r="F38" s="15">
        <v>0</v>
      </c>
      <c r="G38" s="14">
        <v>0</v>
      </c>
      <c r="H38" s="15">
        <v>1</v>
      </c>
      <c r="I38" s="14">
        <v>0</v>
      </c>
      <c r="J38" s="15">
        <v>1</v>
      </c>
      <c r="K38" s="14">
        <v>1</v>
      </c>
      <c r="L38" s="15">
        <v>0</v>
      </c>
      <c r="M38" s="14">
        <v>86</v>
      </c>
      <c r="N38" s="15">
        <v>9</v>
      </c>
      <c r="O38" s="8">
        <v>95</v>
      </c>
    </row>
    <row r="39" spans="2:15" ht="17.25" thickTop="1" thickBot="1" x14ac:dyDescent="0.3">
      <c r="B39" s="10" t="s">
        <v>54</v>
      </c>
      <c r="C39" s="11">
        <v>71</v>
      </c>
      <c r="D39" s="11">
        <v>7</v>
      </c>
      <c r="E39" s="11">
        <v>14</v>
      </c>
      <c r="F39" s="11">
        <v>0</v>
      </c>
      <c r="G39" s="11">
        <v>0</v>
      </c>
      <c r="H39" s="11">
        <v>0</v>
      </c>
      <c r="I39" s="11">
        <v>0</v>
      </c>
      <c r="J39" s="11">
        <v>1</v>
      </c>
      <c r="K39" s="11">
        <v>1</v>
      </c>
      <c r="L39" s="11">
        <v>0</v>
      </c>
      <c r="M39" s="11">
        <v>86</v>
      </c>
      <c r="N39" s="12">
        <v>8</v>
      </c>
      <c r="O39" s="11">
        <v>94</v>
      </c>
    </row>
    <row r="40" spans="2:15" ht="17.25" thickTop="1" thickBot="1" x14ac:dyDescent="0.3">
      <c r="B40" s="10" t="s">
        <v>55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2">
        <v>0</v>
      </c>
      <c r="O40" s="11">
        <v>0</v>
      </c>
    </row>
    <row r="41" spans="2:15" ht="17.25" thickTop="1" thickBot="1" x14ac:dyDescent="0.3">
      <c r="B41" s="10" t="s">
        <v>56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1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>
        <v>1</v>
      </c>
      <c r="O41" s="11">
        <v>1</v>
      </c>
    </row>
    <row r="42" spans="2:15" ht="17.25" thickTop="1" thickBot="1" x14ac:dyDescent="0.3">
      <c r="B42" s="23" t="s">
        <v>57</v>
      </c>
      <c r="C42" s="14">
        <v>76</v>
      </c>
      <c r="D42" s="15">
        <v>81</v>
      </c>
      <c r="E42" s="14">
        <v>70</v>
      </c>
      <c r="F42" s="15">
        <v>135</v>
      </c>
      <c r="G42" s="14">
        <v>1</v>
      </c>
      <c r="H42" s="15">
        <v>4</v>
      </c>
      <c r="I42" s="14">
        <v>1</v>
      </c>
      <c r="J42" s="15">
        <v>1</v>
      </c>
      <c r="K42" s="14">
        <v>1</v>
      </c>
      <c r="L42" s="15">
        <v>0</v>
      </c>
      <c r="M42" s="14">
        <v>149</v>
      </c>
      <c r="N42" s="15">
        <v>221</v>
      </c>
      <c r="O42" s="8">
        <v>370</v>
      </c>
    </row>
    <row r="43" spans="2:15" ht="17.25" thickTop="1" thickBot="1" x14ac:dyDescent="0.3">
      <c r="B43" s="10" t="s">
        <v>58</v>
      </c>
      <c r="C43" s="11">
        <v>13</v>
      </c>
      <c r="D43" s="11">
        <v>19</v>
      </c>
      <c r="E43" s="11">
        <v>5</v>
      </c>
      <c r="F43" s="11">
        <v>12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18</v>
      </c>
      <c r="N43" s="12">
        <v>31</v>
      </c>
      <c r="O43" s="11">
        <v>49</v>
      </c>
    </row>
    <row r="44" spans="2:15" ht="17.25" thickTop="1" thickBot="1" x14ac:dyDescent="0.3">
      <c r="B44" s="10" t="s">
        <v>59</v>
      </c>
      <c r="C44" s="11">
        <v>42</v>
      </c>
      <c r="D44" s="11">
        <v>36</v>
      </c>
      <c r="E44" s="11">
        <v>55</v>
      </c>
      <c r="F44" s="11">
        <v>88</v>
      </c>
      <c r="G44" s="11">
        <v>0</v>
      </c>
      <c r="H44" s="11">
        <v>3</v>
      </c>
      <c r="I44" s="11">
        <v>0</v>
      </c>
      <c r="J44" s="11">
        <v>0</v>
      </c>
      <c r="K44" s="11">
        <v>1</v>
      </c>
      <c r="L44" s="11">
        <v>0</v>
      </c>
      <c r="M44" s="11">
        <v>98</v>
      </c>
      <c r="N44" s="12">
        <v>127</v>
      </c>
      <c r="O44" s="68">
        <v>225</v>
      </c>
    </row>
    <row r="45" spans="2:15" ht="17.25" thickTop="1" thickBot="1" x14ac:dyDescent="0.3">
      <c r="B45" s="10" t="s">
        <v>60</v>
      </c>
      <c r="C45" s="11">
        <v>21</v>
      </c>
      <c r="D45" s="11">
        <v>26</v>
      </c>
      <c r="E45" s="11">
        <v>10</v>
      </c>
      <c r="F45" s="11">
        <v>35</v>
      </c>
      <c r="G45" s="11">
        <v>1</v>
      </c>
      <c r="H45" s="11">
        <v>1</v>
      </c>
      <c r="I45" s="11">
        <v>1</v>
      </c>
      <c r="J45" s="11">
        <v>1</v>
      </c>
      <c r="K45" s="11">
        <v>0</v>
      </c>
      <c r="L45" s="11">
        <v>0</v>
      </c>
      <c r="M45" s="11">
        <v>33</v>
      </c>
      <c r="N45" s="12">
        <v>63</v>
      </c>
      <c r="O45" s="68">
        <v>96</v>
      </c>
    </row>
    <row r="46" spans="2:15" ht="17.25" thickTop="1" thickBot="1" x14ac:dyDescent="0.3">
      <c r="B46" s="16" t="s">
        <v>61</v>
      </c>
      <c r="C46" s="14">
        <v>195</v>
      </c>
      <c r="D46" s="14">
        <v>53</v>
      </c>
      <c r="E46" s="14">
        <v>29</v>
      </c>
      <c r="F46" s="14">
        <v>18</v>
      </c>
      <c r="G46" s="14">
        <v>0</v>
      </c>
      <c r="H46" s="14">
        <v>1</v>
      </c>
      <c r="I46" s="14">
        <v>1</v>
      </c>
      <c r="J46" s="14">
        <v>1</v>
      </c>
      <c r="K46" s="14">
        <v>0</v>
      </c>
      <c r="L46" s="14">
        <v>0</v>
      </c>
      <c r="M46" s="14">
        <v>225</v>
      </c>
      <c r="N46" s="14">
        <v>73</v>
      </c>
      <c r="O46" s="14">
        <v>298</v>
      </c>
    </row>
    <row r="47" spans="2:15" ht="17.25" thickTop="1" thickBot="1" x14ac:dyDescent="0.3">
      <c r="B47" s="10" t="s">
        <v>62</v>
      </c>
      <c r="C47" s="11">
        <v>195</v>
      </c>
      <c r="D47" s="11">
        <v>53</v>
      </c>
      <c r="E47" s="11">
        <v>29</v>
      </c>
      <c r="F47" s="11">
        <v>18</v>
      </c>
      <c r="G47" s="11">
        <v>0</v>
      </c>
      <c r="H47" s="11">
        <v>1</v>
      </c>
      <c r="I47" s="11">
        <v>1</v>
      </c>
      <c r="J47" s="11">
        <v>1</v>
      </c>
      <c r="K47" s="11">
        <v>0</v>
      </c>
      <c r="L47" s="11">
        <v>0</v>
      </c>
      <c r="M47" s="11">
        <v>225</v>
      </c>
      <c r="N47" s="12">
        <v>73</v>
      </c>
      <c r="O47" s="11">
        <v>298</v>
      </c>
    </row>
    <row r="48" spans="2:15" ht="15" customHeight="1" thickTop="1" thickBot="1" x14ac:dyDescent="0.3">
      <c r="B48" s="26" t="s">
        <v>63</v>
      </c>
      <c r="C48" s="14">
        <v>22</v>
      </c>
      <c r="D48" s="14">
        <v>42</v>
      </c>
      <c r="E48" s="14">
        <v>5</v>
      </c>
      <c r="F48" s="14">
        <v>25</v>
      </c>
      <c r="G48" s="14">
        <v>0</v>
      </c>
      <c r="H48" s="14">
        <v>0</v>
      </c>
      <c r="I48" s="14">
        <v>0</v>
      </c>
      <c r="J48" s="14">
        <v>1</v>
      </c>
      <c r="K48" s="14">
        <v>0</v>
      </c>
      <c r="L48" s="14">
        <v>0</v>
      </c>
      <c r="M48" s="14">
        <v>27</v>
      </c>
      <c r="N48" s="14">
        <v>68</v>
      </c>
      <c r="O48" s="14">
        <v>95</v>
      </c>
    </row>
    <row r="49" spans="2:15" ht="17.25" thickTop="1" thickBot="1" x14ac:dyDescent="0.3">
      <c r="B49" s="29" t="s">
        <v>63</v>
      </c>
      <c r="C49" s="11">
        <v>22</v>
      </c>
      <c r="D49" s="11">
        <v>42</v>
      </c>
      <c r="E49" s="11">
        <v>5</v>
      </c>
      <c r="F49" s="11">
        <v>25</v>
      </c>
      <c r="G49" s="11">
        <v>0</v>
      </c>
      <c r="H49" s="11">
        <v>0</v>
      </c>
      <c r="I49" s="11">
        <v>0</v>
      </c>
      <c r="J49" s="11">
        <v>1</v>
      </c>
      <c r="K49" s="11">
        <v>0</v>
      </c>
      <c r="L49" s="11">
        <v>0</v>
      </c>
      <c r="M49" s="11">
        <v>27</v>
      </c>
      <c r="N49" s="12">
        <v>68</v>
      </c>
      <c r="O49" s="11">
        <v>95</v>
      </c>
    </row>
    <row r="50" spans="2:15" ht="15" customHeight="1" thickTop="1" thickBot="1" x14ac:dyDescent="0.3">
      <c r="B50" s="33" t="s">
        <v>64</v>
      </c>
      <c r="C50" s="34">
        <v>3526</v>
      </c>
      <c r="D50" s="35">
        <v>2200</v>
      </c>
      <c r="E50" s="34">
        <v>2011</v>
      </c>
      <c r="F50" s="36">
        <v>2672</v>
      </c>
      <c r="G50" s="34">
        <v>33</v>
      </c>
      <c r="H50" s="36">
        <v>106</v>
      </c>
      <c r="I50" s="34">
        <v>50</v>
      </c>
      <c r="J50" s="36">
        <v>128</v>
      </c>
      <c r="K50" s="34">
        <v>11</v>
      </c>
      <c r="L50" s="36">
        <v>26</v>
      </c>
      <c r="M50" s="34">
        <v>5631</v>
      </c>
      <c r="N50" s="36">
        <v>5132</v>
      </c>
      <c r="O50" s="34">
        <v>10763</v>
      </c>
    </row>
    <row r="51" spans="2:15" ht="15" customHeight="1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15" ht="15.75" thickBot="1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15" ht="15" customHeight="1" thickBot="1" x14ac:dyDescent="0.3">
      <c r="B53" s="348" t="str">
        <f>B6</f>
        <v>ESTADOS ACADÉMICOS 2023-2 POR GÉNERO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</row>
    <row r="54" spans="2:15" ht="15.75" customHeight="1" thickBot="1" x14ac:dyDescent="0.3">
      <c r="B54" s="348" t="s">
        <v>17</v>
      </c>
      <c r="C54" s="348" t="s">
        <v>78</v>
      </c>
      <c r="D54" s="348"/>
      <c r="E54" s="348" t="s">
        <v>79</v>
      </c>
      <c r="F54" s="348"/>
      <c r="G54" s="368" t="s">
        <v>84</v>
      </c>
      <c r="H54" s="368"/>
      <c r="I54" s="368" t="s">
        <v>81</v>
      </c>
      <c r="J54" s="368"/>
      <c r="K54" s="368" t="s">
        <v>85</v>
      </c>
      <c r="L54" s="368"/>
      <c r="M54" s="348" t="s">
        <v>72</v>
      </c>
      <c r="N54" s="348"/>
      <c r="O54" s="348" t="s">
        <v>70</v>
      </c>
    </row>
    <row r="55" spans="2:15" ht="24.75" customHeight="1" thickBot="1" x14ac:dyDescent="0.3">
      <c r="B55" s="348"/>
      <c r="C55" s="348"/>
      <c r="D55" s="348"/>
      <c r="E55" s="348"/>
      <c r="F55" s="348"/>
      <c r="G55" s="368"/>
      <c r="H55" s="368"/>
      <c r="I55" s="368"/>
      <c r="J55" s="368"/>
      <c r="K55" s="368"/>
      <c r="L55" s="368"/>
      <c r="M55" s="348"/>
      <c r="N55" s="348"/>
      <c r="O55" s="348"/>
    </row>
    <row r="56" spans="2:15" ht="19.5" thickBot="1" x14ac:dyDescent="0.3">
      <c r="B56" s="348"/>
      <c r="C56" s="66" t="s">
        <v>74</v>
      </c>
      <c r="D56" s="67" t="s">
        <v>75</v>
      </c>
      <c r="E56" s="66" t="s">
        <v>74</v>
      </c>
      <c r="F56" s="67" t="s">
        <v>75</v>
      </c>
      <c r="G56" s="66" t="s">
        <v>74</v>
      </c>
      <c r="H56" s="67" t="s">
        <v>75</v>
      </c>
      <c r="I56" s="66" t="s">
        <v>74</v>
      </c>
      <c r="J56" s="67" t="s">
        <v>75</v>
      </c>
      <c r="K56" s="66" t="s">
        <v>74</v>
      </c>
      <c r="L56" s="67" t="s">
        <v>75</v>
      </c>
      <c r="M56" s="66" t="s">
        <v>74</v>
      </c>
      <c r="N56" s="67" t="s">
        <v>75</v>
      </c>
      <c r="O56" s="348"/>
    </row>
    <row r="57" spans="2:15" ht="16.5" thickBot="1" x14ac:dyDescent="0.3">
      <c r="B57" s="19" t="s">
        <v>25</v>
      </c>
      <c r="C57" s="43">
        <v>0.60383064516129037</v>
      </c>
      <c r="D57" s="44">
        <v>0.39616935483870969</v>
      </c>
      <c r="E57" s="43">
        <v>0.32137285491419659</v>
      </c>
      <c r="F57" s="44">
        <v>0.67862714508580346</v>
      </c>
      <c r="G57" s="43">
        <v>0.2857142857142857</v>
      </c>
      <c r="H57" s="44">
        <v>0.7142857142857143</v>
      </c>
      <c r="I57" s="43">
        <v>6.25E-2</v>
      </c>
      <c r="J57" s="44">
        <v>0.9375</v>
      </c>
      <c r="K57" s="43">
        <v>0</v>
      </c>
      <c r="L57" s="44">
        <v>1</v>
      </c>
      <c r="M57" s="43">
        <v>0.48561151079136688</v>
      </c>
      <c r="N57" s="44">
        <v>0.51438848920863312</v>
      </c>
      <c r="O57" s="8">
        <v>1668</v>
      </c>
    </row>
    <row r="58" spans="2:15" ht="17.25" customHeight="1" thickTop="1" thickBot="1" x14ac:dyDescent="0.3">
      <c r="B58" s="10" t="s">
        <v>26</v>
      </c>
      <c r="C58" s="40">
        <v>0.52393617021276595</v>
      </c>
      <c r="D58" s="41">
        <v>0.47606382978723405</v>
      </c>
      <c r="E58" s="40">
        <v>0.27089337175792505</v>
      </c>
      <c r="F58" s="41">
        <v>0.72910662824207495</v>
      </c>
      <c r="G58" s="40">
        <v>0.22222222222222221</v>
      </c>
      <c r="H58" s="41">
        <v>0.77777777777777779</v>
      </c>
      <c r="I58" s="40">
        <v>0</v>
      </c>
      <c r="J58" s="41">
        <v>1</v>
      </c>
      <c r="K58" s="40">
        <v>0</v>
      </c>
      <c r="L58" s="41">
        <v>1</v>
      </c>
      <c r="M58" s="40">
        <v>0.39541160593792174</v>
      </c>
      <c r="N58" s="41">
        <v>0.60458839406207832</v>
      </c>
      <c r="O58" s="11">
        <v>741</v>
      </c>
    </row>
    <row r="59" spans="2:15" ht="17.25" customHeight="1" thickTop="1" thickBot="1" x14ac:dyDescent="0.3">
      <c r="B59" s="10" t="s">
        <v>27</v>
      </c>
      <c r="C59" s="40">
        <v>0.68118811881188124</v>
      </c>
      <c r="D59" s="41">
        <v>0.31881188118811882</v>
      </c>
      <c r="E59" s="40">
        <v>0.34065934065934067</v>
      </c>
      <c r="F59" s="41">
        <v>0.65934065934065933</v>
      </c>
      <c r="G59" s="40">
        <v>0.25</v>
      </c>
      <c r="H59" s="41">
        <v>0.75</v>
      </c>
      <c r="I59" s="40">
        <v>0</v>
      </c>
      <c r="J59" s="41">
        <v>1</v>
      </c>
      <c r="K59" s="40">
        <v>0</v>
      </c>
      <c r="L59" s="41">
        <v>1</v>
      </c>
      <c r="M59" s="40">
        <v>0.58309455587392545</v>
      </c>
      <c r="N59" s="41">
        <v>0.4169054441260745</v>
      </c>
      <c r="O59" s="11">
        <v>698</v>
      </c>
    </row>
    <row r="60" spans="2:15" ht="17.25" customHeight="1" thickTop="1" thickBot="1" x14ac:dyDescent="0.3">
      <c r="B60" s="10" t="s">
        <v>28</v>
      </c>
      <c r="C60" s="53">
        <v>0.52252252252252251</v>
      </c>
      <c r="D60" s="54">
        <v>0.47747747747747749</v>
      </c>
      <c r="E60" s="53">
        <v>0.44642857142857145</v>
      </c>
      <c r="F60" s="54">
        <v>0.5535714285714286</v>
      </c>
      <c r="G60" s="53">
        <v>1</v>
      </c>
      <c r="H60" s="54">
        <v>0</v>
      </c>
      <c r="I60" s="53">
        <v>0.33333333333333331</v>
      </c>
      <c r="J60" s="54">
        <v>0.66666666666666663</v>
      </c>
      <c r="K60" s="53">
        <v>0</v>
      </c>
      <c r="L60" s="54">
        <v>1</v>
      </c>
      <c r="M60" s="53">
        <v>0.48034934497816595</v>
      </c>
      <c r="N60" s="54">
        <v>0.51965065502183405</v>
      </c>
      <c r="O60" s="24">
        <v>229</v>
      </c>
    </row>
    <row r="61" spans="2:15" ht="50.25" customHeight="1" thickTop="1" thickBot="1" x14ac:dyDescent="0.3">
      <c r="B61" s="70" t="s">
        <v>65</v>
      </c>
      <c r="C61" s="56">
        <v>0.6912751677852349</v>
      </c>
      <c r="D61" s="57">
        <v>0.3087248322147651</v>
      </c>
      <c r="E61" s="56">
        <v>0.5583524027459954</v>
      </c>
      <c r="F61" s="57">
        <v>0.4416475972540046</v>
      </c>
      <c r="G61" s="56">
        <v>0.4</v>
      </c>
      <c r="H61" s="57">
        <v>0.6</v>
      </c>
      <c r="I61" s="56">
        <v>0.5</v>
      </c>
      <c r="J61" s="57">
        <v>0.5</v>
      </c>
      <c r="K61" s="56">
        <v>0.5</v>
      </c>
      <c r="L61" s="57">
        <v>0.5</v>
      </c>
      <c r="M61" s="56">
        <v>0.62825278810408924</v>
      </c>
      <c r="N61" s="57">
        <v>0.37174721189591076</v>
      </c>
      <c r="O61" s="27">
        <v>1076</v>
      </c>
    </row>
    <row r="62" spans="2:15" ht="17.25" thickTop="1" thickBot="1" x14ac:dyDescent="0.3">
      <c r="B62" s="10" t="s">
        <v>30</v>
      </c>
      <c r="C62" s="40">
        <v>0.64026402640264024</v>
      </c>
      <c r="D62" s="41">
        <v>0.35973597359735976</v>
      </c>
      <c r="E62" s="40">
        <v>0.56603773584905659</v>
      </c>
      <c r="F62" s="41">
        <v>0.43396226415094341</v>
      </c>
      <c r="G62" s="40">
        <v>0.35714285714285715</v>
      </c>
      <c r="H62" s="41">
        <v>0.6428571428571429</v>
      </c>
      <c r="I62" s="40">
        <v>0.52941176470588236</v>
      </c>
      <c r="J62" s="41">
        <v>0.47058823529411764</v>
      </c>
      <c r="K62" s="40">
        <v>0.42857142857142855</v>
      </c>
      <c r="L62" s="41">
        <v>0.5714285714285714</v>
      </c>
      <c r="M62" s="40">
        <v>0.5912921348314607</v>
      </c>
      <c r="N62" s="41">
        <v>0.40870786516853935</v>
      </c>
      <c r="O62" s="11">
        <v>712</v>
      </c>
    </row>
    <row r="63" spans="2:15" ht="17.25" thickTop="1" thickBot="1" x14ac:dyDescent="0.3">
      <c r="B63" s="10" t="s">
        <v>31</v>
      </c>
      <c r="C63" s="40">
        <v>0.58695652173913049</v>
      </c>
      <c r="D63" s="41">
        <v>0.41304347826086957</v>
      </c>
      <c r="E63" s="40">
        <v>0.5</v>
      </c>
      <c r="F63" s="41">
        <v>0.5</v>
      </c>
      <c r="G63" s="40">
        <v>0</v>
      </c>
      <c r="H63" s="41">
        <v>0</v>
      </c>
      <c r="I63" s="40">
        <v>0</v>
      </c>
      <c r="J63" s="41">
        <v>1</v>
      </c>
      <c r="K63" s="40">
        <v>1</v>
      </c>
      <c r="L63" s="41">
        <v>0</v>
      </c>
      <c r="M63" s="40">
        <v>0.56000000000000005</v>
      </c>
      <c r="N63" s="41">
        <v>0.44</v>
      </c>
      <c r="O63" s="11">
        <v>125</v>
      </c>
    </row>
    <row r="64" spans="2:15" ht="17.25" thickTop="1" thickBot="1" x14ac:dyDescent="0.3">
      <c r="B64" s="10" t="s">
        <v>32</v>
      </c>
      <c r="C64" s="40">
        <v>0.8159203980099502</v>
      </c>
      <c r="D64" s="41">
        <v>0.18407960199004975</v>
      </c>
      <c r="E64" s="40">
        <v>0.52777777777777779</v>
      </c>
      <c r="F64" s="41">
        <v>0.47222222222222221</v>
      </c>
      <c r="G64" s="40">
        <v>1</v>
      </c>
      <c r="H64" s="41">
        <v>0</v>
      </c>
      <c r="I64" s="40">
        <v>1</v>
      </c>
      <c r="J64" s="41">
        <v>0</v>
      </c>
      <c r="K64" s="40">
        <v>0</v>
      </c>
      <c r="L64" s="41">
        <v>0</v>
      </c>
      <c r="M64" s="40">
        <v>0.77405857740585771</v>
      </c>
      <c r="N64" s="41">
        <v>0.22594142259414227</v>
      </c>
      <c r="O64" s="11">
        <v>239</v>
      </c>
    </row>
    <row r="65" spans="2:15" ht="17.25" thickTop="1" thickBot="1" x14ac:dyDescent="0.3">
      <c r="B65" s="16" t="s">
        <v>33</v>
      </c>
      <c r="C65" s="46">
        <v>0.63501849568434032</v>
      </c>
      <c r="D65" s="47">
        <v>0.36498150431565968</v>
      </c>
      <c r="E65" s="46">
        <v>0.62100926879505669</v>
      </c>
      <c r="F65" s="47">
        <v>0.37899073120494337</v>
      </c>
      <c r="G65" s="46">
        <v>0.38095238095238093</v>
      </c>
      <c r="H65" s="47">
        <v>0.61904761904761907</v>
      </c>
      <c r="I65" s="46">
        <v>0.51724137931034486</v>
      </c>
      <c r="J65" s="47">
        <v>0.48275862068965519</v>
      </c>
      <c r="K65" s="46">
        <v>0.4</v>
      </c>
      <c r="L65" s="47">
        <v>0.6</v>
      </c>
      <c r="M65" s="46">
        <v>0.62221012520413721</v>
      </c>
      <c r="N65" s="47">
        <v>0.37778987479586285</v>
      </c>
      <c r="O65" s="17">
        <v>1837</v>
      </c>
    </row>
    <row r="66" spans="2:15" ht="17.25" thickTop="1" thickBot="1" x14ac:dyDescent="0.3">
      <c r="B66" s="10" t="s">
        <v>34</v>
      </c>
      <c r="C66" s="40">
        <v>0.60176991150442483</v>
      </c>
      <c r="D66" s="41">
        <v>0.39823008849557523</v>
      </c>
      <c r="E66" s="40">
        <v>0.57282913165266103</v>
      </c>
      <c r="F66" s="41">
        <v>0.42717086834733892</v>
      </c>
      <c r="G66" s="40">
        <v>0.21428571428571427</v>
      </c>
      <c r="H66" s="41">
        <v>0.7857142857142857</v>
      </c>
      <c r="I66" s="40">
        <v>0.35714285714285715</v>
      </c>
      <c r="J66" s="41">
        <v>0.6428571428571429</v>
      </c>
      <c r="K66" s="40">
        <v>0.4</v>
      </c>
      <c r="L66" s="41">
        <v>0.6</v>
      </c>
      <c r="M66" s="40">
        <v>0.58035087719298251</v>
      </c>
      <c r="N66" s="41">
        <v>0.41964912280701755</v>
      </c>
      <c r="O66" s="11">
        <v>1425</v>
      </c>
    </row>
    <row r="67" spans="2:15" ht="17.25" thickTop="1" thickBot="1" x14ac:dyDescent="0.3">
      <c r="B67" s="10" t="s">
        <v>35</v>
      </c>
      <c r="C67" s="40">
        <v>0.859375</v>
      </c>
      <c r="D67" s="41">
        <v>0.140625</v>
      </c>
      <c r="E67" s="40">
        <v>0.86956521739130432</v>
      </c>
      <c r="F67" s="41">
        <v>0.13043478260869565</v>
      </c>
      <c r="G67" s="40">
        <v>0</v>
      </c>
      <c r="H67" s="41">
        <v>0</v>
      </c>
      <c r="I67" s="40">
        <v>1</v>
      </c>
      <c r="J67" s="41">
        <v>0</v>
      </c>
      <c r="K67" s="40">
        <v>0</v>
      </c>
      <c r="L67" s="41">
        <v>0</v>
      </c>
      <c r="M67" s="40">
        <v>0.86956521739130432</v>
      </c>
      <c r="N67" s="41">
        <v>0.13043478260869565</v>
      </c>
      <c r="O67" s="11">
        <v>184</v>
      </c>
    </row>
    <row r="68" spans="2:15" ht="17.25" thickTop="1" thickBot="1" x14ac:dyDescent="0.3">
      <c r="B68" s="10" t="s">
        <v>36</v>
      </c>
      <c r="C68" s="40">
        <v>0.75362318840579712</v>
      </c>
      <c r="D68" s="41">
        <v>0.24637681159420291</v>
      </c>
      <c r="E68" s="40">
        <v>0.6619718309859155</v>
      </c>
      <c r="F68" s="41">
        <v>0.3380281690140845</v>
      </c>
      <c r="G68" s="40">
        <v>0.7142857142857143</v>
      </c>
      <c r="H68" s="41">
        <v>0.2857142857142857</v>
      </c>
      <c r="I68" s="40">
        <v>0.5</v>
      </c>
      <c r="J68" s="41">
        <v>0.5</v>
      </c>
      <c r="K68" s="40">
        <v>0</v>
      </c>
      <c r="L68" s="41">
        <v>0</v>
      </c>
      <c r="M68" s="40">
        <v>0.68421052631578949</v>
      </c>
      <c r="N68" s="41">
        <v>0.31578947368421051</v>
      </c>
      <c r="O68" s="11">
        <v>228</v>
      </c>
    </row>
    <row r="69" spans="2:15" ht="17.25" thickTop="1" thickBot="1" x14ac:dyDescent="0.3">
      <c r="B69" s="202" t="s">
        <v>37</v>
      </c>
      <c r="C69" s="86">
        <f t="shared" ref="C69:C92" si="0">IFERROR(C22/SUM(C22:D22),0)</f>
        <v>0.31859205776173283</v>
      </c>
      <c r="D69" s="87">
        <f t="shared" ref="D69:D92" si="1">IFERROR(D22/SUM(C22:D22),0)</f>
        <v>0.68140794223826717</v>
      </c>
      <c r="E69" s="86">
        <f t="shared" ref="E69:E92" si="2">IFERROR(E22/SUM(E22:F22),0)</f>
        <v>0.27433628318584069</v>
      </c>
      <c r="F69" s="87">
        <f t="shared" ref="F69:F92" si="3">IFERROR(F22/SUM(E22:F22),0)</f>
        <v>0.72566371681415931</v>
      </c>
      <c r="G69" s="86">
        <f t="shared" ref="G69:G94" si="4">IFERROR(G22/SUM(G22:H22),0)</f>
        <v>0.15942028985507245</v>
      </c>
      <c r="H69" s="87">
        <f t="shared" ref="H69:H94" si="5">IFERROR(H22/SUM(G22:H22),0)</f>
        <v>0.84057971014492749</v>
      </c>
      <c r="I69" s="86">
        <f t="shared" ref="I69:I92" si="6">IFERROR(I22/SUM(I22:J22),0)</f>
        <v>0.18604651162790697</v>
      </c>
      <c r="J69" s="87">
        <f t="shared" ref="J69:J92" si="7">IFERROR(J22/SUM(I22:J22),0)</f>
        <v>0.81395348837209303</v>
      </c>
      <c r="K69" s="86">
        <f t="shared" ref="K69:K92" si="8">IFERROR(K22/SUM(K22:L22),0)</f>
        <v>0.13333333333333333</v>
      </c>
      <c r="L69" s="87">
        <f t="shared" ref="L69:L92" si="9">IFERROR(L22/SUM(K22:L22),0)</f>
        <v>0.8666666666666667</v>
      </c>
      <c r="M69" s="86">
        <f t="shared" ref="M69:M97" si="10">IFERROR(M22/SUM(M22:N22),0)</f>
        <v>0.28489741002354524</v>
      </c>
      <c r="N69" s="87">
        <f t="shared" ref="N69:N93" si="11">IFERROR(N22/SUM(M22:N22),0)</f>
        <v>0.71510258997645471</v>
      </c>
      <c r="O69" s="138">
        <f t="shared" ref="O69:O94" si="12">O22</f>
        <v>2973</v>
      </c>
    </row>
    <row r="70" spans="2:15" ht="17.25" customHeight="1" thickTop="1" thickBot="1" x14ac:dyDescent="0.3">
      <c r="B70" s="203" t="s">
        <v>38</v>
      </c>
      <c r="C70" s="96">
        <f t="shared" si="0"/>
        <v>0.36956521739130432</v>
      </c>
      <c r="D70" s="97">
        <f t="shared" si="1"/>
        <v>0.63043478260869568</v>
      </c>
      <c r="E70" s="96">
        <f t="shared" si="2"/>
        <v>0.2722222222222222</v>
      </c>
      <c r="F70" s="97">
        <f t="shared" si="3"/>
        <v>0.72777777777777775</v>
      </c>
      <c r="G70" s="96">
        <f t="shared" si="4"/>
        <v>0.27272727272727271</v>
      </c>
      <c r="H70" s="97">
        <f t="shared" si="5"/>
        <v>0.72727272727272729</v>
      </c>
      <c r="I70" s="96">
        <f t="shared" si="6"/>
        <v>0.20833333333333334</v>
      </c>
      <c r="J70" s="97">
        <f t="shared" si="7"/>
        <v>0.79166666666666663</v>
      </c>
      <c r="K70" s="96">
        <f t="shared" si="8"/>
        <v>0</v>
      </c>
      <c r="L70" s="97">
        <f t="shared" si="9"/>
        <v>1</v>
      </c>
      <c r="M70" s="96">
        <f t="shared" si="10"/>
        <v>0.30455259026687598</v>
      </c>
      <c r="N70" s="97">
        <f t="shared" si="11"/>
        <v>0.69544740973312402</v>
      </c>
      <c r="O70" s="139">
        <f t="shared" si="12"/>
        <v>637</v>
      </c>
    </row>
    <row r="71" spans="2:15" ht="17.25" customHeight="1" thickTop="1" thickBot="1" x14ac:dyDescent="0.3">
      <c r="B71" s="196" t="s">
        <v>39</v>
      </c>
      <c r="C71" s="88">
        <f t="shared" si="0"/>
        <v>0.17153284671532848</v>
      </c>
      <c r="D71" s="89">
        <f t="shared" si="1"/>
        <v>0.82846715328467158</v>
      </c>
      <c r="E71" s="88">
        <f t="shared" si="2"/>
        <v>0.18820224719101122</v>
      </c>
      <c r="F71" s="89">
        <f t="shared" si="3"/>
        <v>0.8117977528089888</v>
      </c>
      <c r="G71" s="88">
        <f t="shared" si="4"/>
        <v>0.13333333333333333</v>
      </c>
      <c r="H71" s="89">
        <f t="shared" si="5"/>
        <v>0.8666666666666667</v>
      </c>
      <c r="I71" s="88">
        <f t="shared" si="6"/>
        <v>0.1111111111111111</v>
      </c>
      <c r="J71" s="89">
        <f t="shared" si="7"/>
        <v>0.88888888888888884</v>
      </c>
      <c r="K71" s="88">
        <f t="shared" si="8"/>
        <v>0.16666666666666666</v>
      </c>
      <c r="L71" s="89">
        <f t="shared" si="9"/>
        <v>0.83333333333333337</v>
      </c>
      <c r="M71" s="88">
        <f t="shared" si="10"/>
        <v>0.17690058479532164</v>
      </c>
      <c r="N71" s="89">
        <f t="shared" si="11"/>
        <v>0.82309941520467833</v>
      </c>
      <c r="O71" s="134">
        <f t="shared" si="12"/>
        <v>684</v>
      </c>
    </row>
    <row r="72" spans="2:15" ht="17.25" customHeight="1" thickTop="1" thickBot="1" x14ac:dyDescent="0.3">
      <c r="B72" s="196" t="s">
        <v>40</v>
      </c>
      <c r="C72" s="88">
        <f t="shared" si="0"/>
        <v>0.26470588235294118</v>
      </c>
      <c r="D72" s="89">
        <f t="shared" si="1"/>
        <v>0.73529411764705888</v>
      </c>
      <c r="E72" s="88">
        <f t="shared" si="2"/>
        <v>0.23655913978494625</v>
      </c>
      <c r="F72" s="89">
        <f t="shared" si="3"/>
        <v>0.76344086021505375</v>
      </c>
      <c r="G72" s="88">
        <f t="shared" si="4"/>
        <v>0</v>
      </c>
      <c r="H72" s="89">
        <f t="shared" si="5"/>
        <v>1</v>
      </c>
      <c r="I72" s="88">
        <f t="shared" si="6"/>
        <v>0.5</v>
      </c>
      <c r="J72" s="89">
        <f t="shared" si="7"/>
        <v>0.5</v>
      </c>
      <c r="K72" s="88">
        <f t="shared" si="8"/>
        <v>0</v>
      </c>
      <c r="L72" s="89">
        <f t="shared" si="9"/>
        <v>0</v>
      </c>
      <c r="M72" s="88">
        <f t="shared" si="10"/>
        <v>0.24550898203592814</v>
      </c>
      <c r="N72" s="89">
        <f t="shared" si="11"/>
        <v>0.75449101796407181</v>
      </c>
      <c r="O72" s="134">
        <f t="shared" si="12"/>
        <v>167</v>
      </c>
    </row>
    <row r="73" spans="2:15" ht="17.25" customHeight="1" thickTop="1" thickBot="1" x14ac:dyDescent="0.3">
      <c r="B73" s="203" t="s">
        <v>41</v>
      </c>
      <c r="C73" s="96">
        <f t="shared" si="0"/>
        <v>0.1796875</v>
      </c>
      <c r="D73" s="97">
        <f t="shared" si="1"/>
        <v>0.8203125</v>
      </c>
      <c r="E73" s="96">
        <f t="shared" si="2"/>
        <v>0.13333333333333333</v>
      </c>
      <c r="F73" s="97">
        <f t="shared" si="3"/>
        <v>0.8666666666666667</v>
      </c>
      <c r="G73" s="96">
        <f t="shared" si="4"/>
        <v>0.33333333333333331</v>
      </c>
      <c r="H73" s="97">
        <f t="shared" si="5"/>
        <v>0.66666666666666663</v>
      </c>
      <c r="I73" s="96">
        <f t="shared" si="6"/>
        <v>0</v>
      </c>
      <c r="J73" s="97">
        <f t="shared" si="7"/>
        <v>1</v>
      </c>
      <c r="K73" s="96">
        <f t="shared" si="8"/>
        <v>0</v>
      </c>
      <c r="L73" s="97">
        <f t="shared" si="9"/>
        <v>1</v>
      </c>
      <c r="M73" s="96">
        <f t="shared" si="10"/>
        <v>0.15492957746478872</v>
      </c>
      <c r="N73" s="97">
        <f t="shared" si="11"/>
        <v>0.84507042253521125</v>
      </c>
      <c r="O73" s="139">
        <f t="shared" si="12"/>
        <v>284</v>
      </c>
    </row>
    <row r="74" spans="2:15" ht="17.25" customHeight="1" thickTop="1" thickBot="1" x14ac:dyDescent="0.3">
      <c r="B74" s="196" t="s">
        <v>42</v>
      </c>
      <c r="C74" s="88">
        <f t="shared" si="0"/>
        <v>0.59591836734693882</v>
      </c>
      <c r="D74" s="89">
        <f t="shared" si="1"/>
        <v>0.40408163265306124</v>
      </c>
      <c r="E74" s="88">
        <f t="shared" si="2"/>
        <v>0.44769874476987448</v>
      </c>
      <c r="F74" s="89">
        <f t="shared" si="3"/>
        <v>0.55230125523012552</v>
      </c>
      <c r="G74" s="88">
        <f t="shared" si="4"/>
        <v>8.3333333333333329E-2</v>
      </c>
      <c r="H74" s="89">
        <f t="shared" si="5"/>
        <v>0.91666666666666663</v>
      </c>
      <c r="I74" s="88">
        <f t="shared" si="6"/>
        <v>0.38461538461538464</v>
      </c>
      <c r="J74" s="89">
        <f t="shared" si="7"/>
        <v>0.61538461538461542</v>
      </c>
      <c r="K74" s="88">
        <f t="shared" si="8"/>
        <v>0</v>
      </c>
      <c r="L74" s="89">
        <f t="shared" si="9"/>
        <v>0</v>
      </c>
      <c r="M74" s="88">
        <f t="shared" si="10"/>
        <v>0.48930481283422461</v>
      </c>
      <c r="N74" s="89">
        <f t="shared" si="11"/>
        <v>0.51069518716577544</v>
      </c>
      <c r="O74" s="134">
        <f t="shared" si="12"/>
        <v>748</v>
      </c>
    </row>
    <row r="75" spans="2:15" ht="17.25" customHeight="1" thickTop="1" thickBot="1" x14ac:dyDescent="0.3">
      <c r="B75" s="196" t="s">
        <v>43</v>
      </c>
      <c r="C75" s="88">
        <f t="shared" si="0"/>
        <v>0.20858895705521471</v>
      </c>
      <c r="D75" s="89">
        <f t="shared" si="1"/>
        <v>0.79141104294478526</v>
      </c>
      <c r="E75" s="88">
        <f t="shared" si="2"/>
        <v>0.17054263565891473</v>
      </c>
      <c r="F75" s="89">
        <f t="shared" si="3"/>
        <v>0.8294573643410853</v>
      </c>
      <c r="G75" s="88">
        <f t="shared" si="4"/>
        <v>7.6923076923076927E-2</v>
      </c>
      <c r="H75" s="89">
        <f t="shared" si="5"/>
        <v>0.92307692307692313</v>
      </c>
      <c r="I75" s="88">
        <f t="shared" si="6"/>
        <v>0.10526315789473684</v>
      </c>
      <c r="J75" s="89">
        <f t="shared" si="7"/>
        <v>0.89473684210526316</v>
      </c>
      <c r="K75" s="88">
        <f t="shared" si="8"/>
        <v>0</v>
      </c>
      <c r="L75" s="89">
        <f t="shared" si="9"/>
        <v>0</v>
      </c>
      <c r="M75" s="88">
        <f t="shared" si="10"/>
        <v>0.17880794701986755</v>
      </c>
      <c r="N75" s="89">
        <f t="shared" si="11"/>
        <v>0.82119205298013243</v>
      </c>
      <c r="O75" s="134">
        <f t="shared" si="12"/>
        <v>453</v>
      </c>
    </row>
    <row r="76" spans="2:15" ht="38.25" customHeight="1" thickTop="1" thickBot="1" x14ac:dyDescent="0.3">
      <c r="B76" s="205" t="s">
        <v>66</v>
      </c>
      <c r="C76" s="94">
        <f t="shared" si="0"/>
        <v>0.77315689981096414</v>
      </c>
      <c r="D76" s="95">
        <f t="shared" si="1"/>
        <v>0.22684310018903592</v>
      </c>
      <c r="E76" s="94">
        <f t="shared" si="2"/>
        <v>0.62814070351758799</v>
      </c>
      <c r="F76" s="95">
        <f t="shared" si="3"/>
        <v>0.37185929648241206</v>
      </c>
      <c r="G76" s="94">
        <f t="shared" si="4"/>
        <v>0.22222222222222221</v>
      </c>
      <c r="H76" s="95">
        <f t="shared" si="5"/>
        <v>0.77777777777777779</v>
      </c>
      <c r="I76" s="94">
        <f t="shared" si="6"/>
        <v>0.4</v>
      </c>
      <c r="J76" s="95">
        <f t="shared" si="7"/>
        <v>0.6</v>
      </c>
      <c r="K76" s="94">
        <f t="shared" si="8"/>
        <v>1</v>
      </c>
      <c r="L76" s="95">
        <f t="shared" si="9"/>
        <v>0</v>
      </c>
      <c r="M76" s="94">
        <f t="shared" si="10"/>
        <v>0.72831978319783197</v>
      </c>
      <c r="N76" s="95">
        <f t="shared" si="11"/>
        <v>0.27168021680216803</v>
      </c>
      <c r="O76" s="137">
        <f t="shared" si="12"/>
        <v>1476</v>
      </c>
    </row>
    <row r="77" spans="2:15" ht="17.25" customHeight="1" thickTop="1" thickBot="1" x14ac:dyDescent="0.3">
      <c r="B77" s="203" t="s">
        <v>45</v>
      </c>
      <c r="C77" s="96">
        <f t="shared" si="0"/>
        <v>0.84452296819787986</v>
      </c>
      <c r="D77" s="97">
        <f t="shared" si="1"/>
        <v>0.15547703180212014</v>
      </c>
      <c r="E77" s="96">
        <f t="shared" si="2"/>
        <v>0.82222222222222219</v>
      </c>
      <c r="F77" s="97">
        <f t="shared" si="3"/>
        <v>0.17777777777777778</v>
      </c>
      <c r="G77" s="96">
        <f t="shared" si="4"/>
        <v>0.5</v>
      </c>
      <c r="H77" s="97">
        <f t="shared" si="5"/>
        <v>0.5</v>
      </c>
      <c r="I77" s="96">
        <f t="shared" si="6"/>
        <v>0.66666666666666663</v>
      </c>
      <c r="J77" s="97">
        <f t="shared" si="7"/>
        <v>0.33333333333333331</v>
      </c>
      <c r="K77" s="96">
        <f t="shared" si="8"/>
        <v>1</v>
      </c>
      <c r="L77" s="97">
        <f t="shared" si="9"/>
        <v>0</v>
      </c>
      <c r="M77" s="96">
        <f t="shared" si="10"/>
        <v>0.8354114713216958</v>
      </c>
      <c r="N77" s="97">
        <f t="shared" si="11"/>
        <v>0.16458852867830423</v>
      </c>
      <c r="O77" s="139">
        <f t="shared" si="12"/>
        <v>802</v>
      </c>
    </row>
    <row r="78" spans="2:15" ht="17.25" customHeight="1" thickTop="1" thickBot="1" x14ac:dyDescent="0.3">
      <c r="B78" s="196" t="s">
        <v>46</v>
      </c>
      <c r="C78" s="88">
        <f t="shared" si="0"/>
        <v>0.75438596491228072</v>
      </c>
      <c r="D78" s="89">
        <f t="shared" si="1"/>
        <v>0.24561403508771928</v>
      </c>
      <c r="E78" s="88">
        <f t="shared" si="2"/>
        <v>0.5</v>
      </c>
      <c r="F78" s="89">
        <f t="shared" si="3"/>
        <v>0.5</v>
      </c>
      <c r="G78" s="88">
        <f t="shared" si="4"/>
        <v>0</v>
      </c>
      <c r="H78" s="89">
        <f t="shared" si="5"/>
        <v>1</v>
      </c>
      <c r="I78" s="88">
        <f t="shared" si="6"/>
        <v>0</v>
      </c>
      <c r="J78" s="89">
        <f t="shared" si="7"/>
        <v>0</v>
      </c>
      <c r="K78" s="88">
        <f t="shared" si="8"/>
        <v>0</v>
      </c>
      <c r="L78" s="89">
        <f t="shared" si="9"/>
        <v>0</v>
      </c>
      <c r="M78" s="88">
        <f t="shared" si="10"/>
        <v>0.70867768595041325</v>
      </c>
      <c r="N78" s="89">
        <f t="shared" si="11"/>
        <v>0.29132231404958675</v>
      </c>
      <c r="O78" s="134">
        <f t="shared" si="12"/>
        <v>484</v>
      </c>
    </row>
    <row r="79" spans="2:15" ht="17.25" customHeight="1" thickTop="1" thickBot="1" x14ac:dyDescent="0.3">
      <c r="B79" s="196" t="s">
        <v>47</v>
      </c>
      <c r="C79" s="88">
        <f t="shared" si="0"/>
        <v>0.41666666666666669</v>
      </c>
      <c r="D79" s="89">
        <f t="shared" si="1"/>
        <v>0.58333333333333337</v>
      </c>
      <c r="E79" s="88">
        <f t="shared" si="2"/>
        <v>0.4</v>
      </c>
      <c r="F79" s="89">
        <f t="shared" si="3"/>
        <v>0.6</v>
      </c>
      <c r="G79" s="88">
        <f t="shared" si="4"/>
        <v>0</v>
      </c>
      <c r="H79" s="89">
        <f t="shared" si="5"/>
        <v>1</v>
      </c>
      <c r="I79" s="88">
        <f t="shared" si="6"/>
        <v>0</v>
      </c>
      <c r="J79" s="89">
        <f t="shared" si="7"/>
        <v>0</v>
      </c>
      <c r="K79" s="88">
        <f t="shared" si="8"/>
        <v>0</v>
      </c>
      <c r="L79" s="89">
        <f t="shared" si="9"/>
        <v>0</v>
      </c>
      <c r="M79" s="88">
        <f t="shared" si="10"/>
        <v>0.4</v>
      </c>
      <c r="N79" s="89">
        <f t="shared" si="11"/>
        <v>0.6</v>
      </c>
      <c r="O79" s="134">
        <f t="shared" si="12"/>
        <v>30</v>
      </c>
    </row>
    <row r="80" spans="2:15" ht="17.25" customHeight="1" thickTop="1" thickBot="1" x14ac:dyDescent="0.3">
      <c r="B80" s="196" t="s">
        <v>48</v>
      </c>
      <c r="C80" s="88">
        <f t="shared" si="0"/>
        <v>0.42028985507246375</v>
      </c>
      <c r="D80" s="89">
        <f t="shared" si="1"/>
        <v>0.57971014492753625</v>
      </c>
      <c r="E80" s="88">
        <f t="shared" si="2"/>
        <v>0.25</v>
      </c>
      <c r="F80" s="89">
        <f t="shared" si="3"/>
        <v>0.75</v>
      </c>
      <c r="G80" s="88">
        <f t="shared" si="4"/>
        <v>0</v>
      </c>
      <c r="H80" s="89">
        <f t="shared" si="5"/>
        <v>1</v>
      </c>
      <c r="I80" s="88">
        <f t="shared" si="6"/>
        <v>0</v>
      </c>
      <c r="J80" s="89">
        <f t="shared" si="7"/>
        <v>1</v>
      </c>
      <c r="K80" s="88">
        <f t="shared" si="8"/>
        <v>0</v>
      </c>
      <c r="L80" s="89">
        <f t="shared" si="9"/>
        <v>0</v>
      </c>
      <c r="M80" s="88">
        <f t="shared" si="10"/>
        <v>0.3125</v>
      </c>
      <c r="N80" s="89">
        <f t="shared" si="11"/>
        <v>0.6875</v>
      </c>
      <c r="O80" s="134">
        <f t="shared" si="12"/>
        <v>160</v>
      </c>
    </row>
    <row r="81" spans="2:15" ht="34.5" customHeight="1" thickTop="1" thickBot="1" x14ac:dyDescent="0.3">
      <c r="B81" s="205" t="s">
        <v>67</v>
      </c>
      <c r="C81" s="94">
        <f t="shared" si="0"/>
        <v>0.75732899022801303</v>
      </c>
      <c r="D81" s="95">
        <f t="shared" si="1"/>
        <v>0.24267100977198697</v>
      </c>
      <c r="E81" s="94">
        <f t="shared" si="2"/>
        <v>0.51020408163265307</v>
      </c>
      <c r="F81" s="95">
        <f t="shared" si="3"/>
        <v>0.48979591836734693</v>
      </c>
      <c r="G81" s="94">
        <f t="shared" si="4"/>
        <v>0.25</v>
      </c>
      <c r="H81" s="95">
        <f t="shared" si="5"/>
        <v>0.75</v>
      </c>
      <c r="I81" s="94">
        <f t="shared" si="6"/>
        <v>0.18181818181818182</v>
      </c>
      <c r="J81" s="95">
        <f t="shared" si="7"/>
        <v>0.81818181818181823</v>
      </c>
      <c r="K81" s="94">
        <f t="shared" si="8"/>
        <v>0</v>
      </c>
      <c r="L81" s="95">
        <f t="shared" si="9"/>
        <v>1</v>
      </c>
      <c r="M81" s="94">
        <f t="shared" si="10"/>
        <v>0.67771428571428571</v>
      </c>
      <c r="N81" s="95">
        <f t="shared" si="11"/>
        <v>0.32228571428571429</v>
      </c>
      <c r="O81" s="137">
        <f t="shared" si="12"/>
        <v>875</v>
      </c>
    </row>
    <row r="82" spans="2:15" ht="17.25" customHeight="1" thickTop="1" thickBot="1" x14ac:dyDescent="0.3">
      <c r="B82" s="196" t="s">
        <v>50</v>
      </c>
      <c r="C82" s="88">
        <f t="shared" si="0"/>
        <v>0.74152542372881358</v>
      </c>
      <c r="D82" s="89">
        <f t="shared" si="1"/>
        <v>0.25847457627118642</v>
      </c>
      <c r="E82" s="88">
        <f t="shared" si="2"/>
        <v>0.5220588235294118</v>
      </c>
      <c r="F82" s="89">
        <f t="shared" si="3"/>
        <v>0.47794117647058826</v>
      </c>
      <c r="G82" s="88">
        <f t="shared" si="4"/>
        <v>0.25</v>
      </c>
      <c r="H82" s="89">
        <f t="shared" si="5"/>
        <v>0.75</v>
      </c>
      <c r="I82" s="88">
        <f t="shared" si="6"/>
        <v>0.33333333333333331</v>
      </c>
      <c r="J82" s="89">
        <f t="shared" si="7"/>
        <v>0.66666666666666663</v>
      </c>
      <c r="K82" s="88">
        <f t="shared" si="8"/>
        <v>0</v>
      </c>
      <c r="L82" s="89">
        <f t="shared" si="9"/>
        <v>0</v>
      </c>
      <c r="M82" s="88">
        <f t="shared" si="10"/>
        <v>0.65183246073298429</v>
      </c>
      <c r="N82" s="89">
        <f t="shared" si="11"/>
        <v>0.34816753926701571</v>
      </c>
      <c r="O82" s="134">
        <f t="shared" si="12"/>
        <v>382</v>
      </c>
    </row>
    <row r="83" spans="2:15" ht="17.25" customHeight="1" thickTop="1" thickBot="1" x14ac:dyDescent="0.3">
      <c r="B83" s="196" t="s">
        <v>51</v>
      </c>
      <c r="C83" s="88">
        <f t="shared" si="0"/>
        <v>0.75986842105263153</v>
      </c>
      <c r="D83" s="89">
        <f t="shared" si="1"/>
        <v>0.24013157894736842</v>
      </c>
      <c r="E83" s="88">
        <f t="shared" si="2"/>
        <v>0.47297297297297297</v>
      </c>
      <c r="F83" s="89">
        <f t="shared" si="3"/>
        <v>0.52702702702702697</v>
      </c>
      <c r="G83" s="88">
        <f t="shared" si="4"/>
        <v>0</v>
      </c>
      <c r="H83" s="89">
        <f t="shared" si="5"/>
        <v>0</v>
      </c>
      <c r="I83" s="88">
        <f t="shared" si="6"/>
        <v>0</v>
      </c>
      <c r="J83" s="89">
        <f t="shared" si="7"/>
        <v>1</v>
      </c>
      <c r="K83" s="88">
        <f t="shared" si="8"/>
        <v>0</v>
      </c>
      <c r="L83" s="89">
        <f t="shared" si="9"/>
        <v>1</v>
      </c>
      <c r="M83" s="88">
        <f t="shared" si="10"/>
        <v>0.69270833333333337</v>
      </c>
      <c r="N83" s="89">
        <f t="shared" si="11"/>
        <v>0.30729166666666669</v>
      </c>
      <c r="O83" s="134">
        <f t="shared" si="12"/>
        <v>384</v>
      </c>
    </row>
    <row r="84" spans="2:15" ht="17.25" customHeight="1" thickTop="1" thickBot="1" x14ac:dyDescent="0.3">
      <c r="B84" s="196" t="s">
        <v>52</v>
      </c>
      <c r="C84" s="88">
        <f t="shared" si="0"/>
        <v>0.79729729729729726</v>
      </c>
      <c r="D84" s="89">
        <f t="shared" si="1"/>
        <v>0.20270270270270271</v>
      </c>
      <c r="E84" s="88">
        <f t="shared" si="2"/>
        <v>0.54285714285714282</v>
      </c>
      <c r="F84" s="89">
        <f t="shared" si="3"/>
        <v>0.45714285714285713</v>
      </c>
      <c r="G84" s="88">
        <f t="shared" si="4"/>
        <v>0</v>
      </c>
      <c r="H84" s="89">
        <f t="shared" si="5"/>
        <v>0</v>
      </c>
      <c r="I84" s="88">
        <f t="shared" si="6"/>
        <v>0</v>
      </c>
      <c r="J84" s="89">
        <f t="shared" si="7"/>
        <v>0</v>
      </c>
      <c r="K84" s="88">
        <f t="shared" si="8"/>
        <v>0</v>
      </c>
      <c r="L84" s="89">
        <f t="shared" si="9"/>
        <v>0</v>
      </c>
      <c r="M84" s="88">
        <f t="shared" si="10"/>
        <v>0.7155963302752294</v>
      </c>
      <c r="N84" s="89">
        <f t="shared" si="11"/>
        <v>0.28440366972477066</v>
      </c>
      <c r="O84" s="134">
        <f t="shared" si="12"/>
        <v>109</v>
      </c>
    </row>
    <row r="85" spans="2:15" ht="32.25" customHeight="1" thickTop="1" thickBot="1" x14ac:dyDescent="0.3">
      <c r="B85" s="205" t="s">
        <v>53</v>
      </c>
      <c r="C85" s="94">
        <f t="shared" si="0"/>
        <v>0.91025641025641024</v>
      </c>
      <c r="D85" s="95">
        <f t="shared" si="1"/>
        <v>8.9743589743589744E-2</v>
      </c>
      <c r="E85" s="94">
        <f t="shared" si="2"/>
        <v>1</v>
      </c>
      <c r="F85" s="95">
        <f t="shared" si="3"/>
        <v>0</v>
      </c>
      <c r="G85" s="94">
        <f t="shared" si="4"/>
        <v>0</v>
      </c>
      <c r="H85" s="95">
        <f t="shared" si="5"/>
        <v>1</v>
      </c>
      <c r="I85" s="94">
        <f t="shared" si="6"/>
        <v>0</v>
      </c>
      <c r="J85" s="95">
        <f t="shared" si="7"/>
        <v>1</v>
      </c>
      <c r="K85" s="94">
        <f t="shared" si="8"/>
        <v>1</v>
      </c>
      <c r="L85" s="95">
        <f t="shared" si="9"/>
        <v>0</v>
      </c>
      <c r="M85" s="94">
        <f t="shared" si="10"/>
        <v>0.90526315789473688</v>
      </c>
      <c r="N85" s="95">
        <f t="shared" si="11"/>
        <v>9.4736842105263161E-2</v>
      </c>
      <c r="O85" s="137">
        <f t="shared" si="12"/>
        <v>95</v>
      </c>
    </row>
    <row r="86" spans="2:15" ht="17.25" thickTop="1" thickBot="1" x14ac:dyDescent="0.3">
      <c r="B86" s="196" t="s">
        <v>54</v>
      </c>
      <c r="C86" s="88">
        <f t="shared" si="0"/>
        <v>0.91025641025641024</v>
      </c>
      <c r="D86" s="89">
        <f t="shared" si="1"/>
        <v>8.9743589743589744E-2</v>
      </c>
      <c r="E86" s="88">
        <f t="shared" si="2"/>
        <v>1</v>
      </c>
      <c r="F86" s="89">
        <f t="shared" si="3"/>
        <v>0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1</v>
      </c>
      <c r="K86" s="88">
        <f t="shared" si="8"/>
        <v>1</v>
      </c>
      <c r="L86" s="89">
        <f t="shared" si="9"/>
        <v>0</v>
      </c>
      <c r="M86" s="88">
        <f t="shared" si="10"/>
        <v>0.91489361702127658</v>
      </c>
      <c r="N86" s="89">
        <f t="shared" si="11"/>
        <v>8.5106382978723402E-2</v>
      </c>
      <c r="O86" s="134">
        <f t="shared" si="12"/>
        <v>94</v>
      </c>
    </row>
    <row r="87" spans="2:15" ht="17.25" thickTop="1" thickBot="1" x14ac:dyDescent="0.3">
      <c r="B87" s="196" t="s">
        <v>68</v>
      </c>
      <c r="C87" s="88">
        <f t="shared" si="0"/>
        <v>0</v>
      </c>
      <c r="D87" s="89">
        <f t="shared" si="1"/>
        <v>0</v>
      </c>
      <c r="E87" s="88">
        <f t="shared" si="2"/>
        <v>0</v>
      </c>
      <c r="F87" s="89">
        <f t="shared" si="3"/>
        <v>0</v>
      </c>
      <c r="G87" s="88">
        <f t="shared" si="4"/>
        <v>0</v>
      </c>
      <c r="H87" s="89">
        <f t="shared" si="5"/>
        <v>0</v>
      </c>
      <c r="I87" s="88">
        <f t="shared" si="6"/>
        <v>0</v>
      </c>
      <c r="J87" s="89">
        <f t="shared" si="7"/>
        <v>0</v>
      </c>
      <c r="K87" s="88">
        <f t="shared" si="8"/>
        <v>0</v>
      </c>
      <c r="L87" s="89">
        <f t="shared" si="9"/>
        <v>0</v>
      </c>
      <c r="M87" s="88">
        <f t="shared" si="10"/>
        <v>0</v>
      </c>
      <c r="N87" s="89">
        <f t="shared" si="11"/>
        <v>0</v>
      </c>
      <c r="O87" s="134">
        <f t="shared" si="12"/>
        <v>0</v>
      </c>
    </row>
    <row r="88" spans="2:15" ht="17.25" thickTop="1" thickBot="1" x14ac:dyDescent="0.3">
      <c r="B88" s="196" t="s">
        <v>69</v>
      </c>
      <c r="C88" s="88">
        <f t="shared" si="0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0</v>
      </c>
      <c r="H88" s="89">
        <f t="shared" si="5"/>
        <v>1</v>
      </c>
      <c r="I88" s="88">
        <f t="shared" si="6"/>
        <v>0</v>
      </c>
      <c r="J88" s="89">
        <f t="shared" si="7"/>
        <v>0</v>
      </c>
      <c r="K88" s="88">
        <f t="shared" si="8"/>
        <v>0</v>
      </c>
      <c r="L88" s="89">
        <f t="shared" si="9"/>
        <v>0</v>
      </c>
      <c r="M88" s="88">
        <f t="shared" si="10"/>
        <v>0</v>
      </c>
      <c r="N88" s="89">
        <f t="shared" si="11"/>
        <v>1</v>
      </c>
      <c r="O88" s="134">
        <f t="shared" si="12"/>
        <v>1</v>
      </c>
    </row>
    <row r="89" spans="2:15" ht="17.25" thickTop="1" thickBot="1" x14ac:dyDescent="0.3">
      <c r="B89" s="205" t="s">
        <v>57</v>
      </c>
      <c r="C89" s="94">
        <f t="shared" si="0"/>
        <v>0.48407643312101911</v>
      </c>
      <c r="D89" s="95">
        <f t="shared" si="1"/>
        <v>0.51592356687898089</v>
      </c>
      <c r="E89" s="94">
        <f t="shared" si="2"/>
        <v>0.34146341463414637</v>
      </c>
      <c r="F89" s="95">
        <f t="shared" si="3"/>
        <v>0.65853658536585369</v>
      </c>
      <c r="G89" s="94">
        <f t="shared" si="4"/>
        <v>0.2</v>
      </c>
      <c r="H89" s="95">
        <f t="shared" si="5"/>
        <v>0.8</v>
      </c>
      <c r="I89" s="94">
        <f t="shared" si="6"/>
        <v>0.5</v>
      </c>
      <c r="J89" s="95">
        <f t="shared" si="7"/>
        <v>0.5</v>
      </c>
      <c r="K89" s="94">
        <f t="shared" si="8"/>
        <v>1</v>
      </c>
      <c r="L89" s="95">
        <f t="shared" si="9"/>
        <v>0</v>
      </c>
      <c r="M89" s="94">
        <f t="shared" si="10"/>
        <v>0.4027027027027027</v>
      </c>
      <c r="N89" s="95">
        <f t="shared" si="11"/>
        <v>0.5972972972972973</v>
      </c>
      <c r="O89" s="137">
        <f t="shared" si="12"/>
        <v>370</v>
      </c>
    </row>
    <row r="90" spans="2:15" ht="17.25" thickTop="1" thickBot="1" x14ac:dyDescent="0.3">
      <c r="B90" s="196" t="s">
        <v>58</v>
      </c>
      <c r="C90" s="88">
        <f t="shared" si="0"/>
        <v>0.40625</v>
      </c>
      <c r="D90" s="89">
        <f t="shared" si="1"/>
        <v>0.59375</v>
      </c>
      <c r="E90" s="88">
        <f t="shared" si="2"/>
        <v>0.29411764705882354</v>
      </c>
      <c r="F90" s="89">
        <f t="shared" si="3"/>
        <v>0.70588235294117652</v>
      </c>
      <c r="G90" s="88">
        <f t="shared" si="4"/>
        <v>0</v>
      </c>
      <c r="H90" s="89">
        <f t="shared" si="5"/>
        <v>0</v>
      </c>
      <c r="I90" s="88">
        <f t="shared" si="6"/>
        <v>0</v>
      </c>
      <c r="J90" s="89">
        <f t="shared" si="7"/>
        <v>0</v>
      </c>
      <c r="K90" s="88">
        <f t="shared" si="8"/>
        <v>0</v>
      </c>
      <c r="L90" s="89">
        <f t="shared" si="9"/>
        <v>0</v>
      </c>
      <c r="M90" s="88">
        <f t="shared" si="10"/>
        <v>0.36734693877551022</v>
      </c>
      <c r="N90" s="89">
        <f t="shared" si="11"/>
        <v>0.63265306122448983</v>
      </c>
      <c r="O90" s="134">
        <f t="shared" si="12"/>
        <v>49</v>
      </c>
    </row>
    <row r="91" spans="2:15" ht="17.25" thickTop="1" thickBot="1" x14ac:dyDescent="0.3">
      <c r="B91" s="196" t="s">
        <v>59</v>
      </c>
      <c r="C91" s="88">
        <f t="shared" si="0"/>
        <v>0.53846153846153844</v>
      </c>
      <c r="D91" s="89">
        <f t="shared" si="1"/>
        <v>0.46153846153846156</v>
      </c>
      <c r="E91" s="88">
        <f t="shared" si="2"/>
        <v>0.38461538461538464</v>
      </c>
      <c r="F91" s="89">
        <f t="shared" si="3"/>
        <v>0.61538461538461542</v>
      </c>
      <c r="G91" s="88">
        <f t="shared" si="4"/>
        <v>0</v>
      </c>
      <c r="H91" s="89">
        <f t="shared" si="5"/>
        <v>1</v>
      </c>
      <c r="I91" s="88">
        <f t="shared" si="6"/>
        <v>0</v>
      </c>
      <c r="J91" s="89">
        <f t="shared" si="7"/>
        <v>0</v>
      </c>
      <c r="K91" s="88">
        <f t="shared" si="8"/>
        <v>1</v>
      </c>
      <c r="L91" s="89">
        <f t="shared" si="9"/>
        <v>0</v>
      </c>
      <c r="M91" s="88">
        <f t="shared" si="10"/>
        <v>0.43555555555555553</v>
      </c>
      <c r="N91" s="89">
        <f t="shared" si="11"/>
        <v>0.56444444444444442</v>
      </c>
      <c r="O91" s="134">
        <f t="shared" si="12"/>
        <v>225</v>
      </c>
    </row>
    <row r="92" spans="2:15" ht="17.25" thickTop="1" thickBot="1" x14ac:dyDescent="0.3">
      <c r="B92" s="196" t="s">
        <v>60</v>
      </c>
      <c r="C92" s="88">
        <f t="shared" si="0"/>
        <v>0.44680851063829785</v>
      </c>
      <c r="D92" s="89">
        <f t="shared" si="1"/>
        <v>0.55319148936170215</v>
      </c>
      <c r="E92" s="88">
        <f t="shared" si="2"/>
        <v>0.22222222222222221</v>
      </c>
      <c r="F92" s="89">
        <f t="shared" si="3"/>
        <v>0.77777777777777779</v>
      </c>
      <c r="G92" s="88">
        <f t="shared" si="4"/>
        <v>0.5</v>
      </c>
      <c r="H92" s="89">
        <f t="shared" si="5"/>
        <v>0.5</v>
      </c>
      <c r="I92" s="88">
        <f t="shared" si="6"/>
        <v>0.5</v>
      </c>
      <c r="J92" s="89">
        <f t="shared" si="7"/>
        <v>0.5</v>
      </c>
      <c r="K92" s="88">
        <f t="shared" si="8"/>
        <v>0</v>
      </c>
      <c r="L92" s="89">
        <f t="shared" si="9"/>
        <v>0</v>
      </c>
      <c r="M92" s="88">
        <f t="shared" si="10"/>
        <v>0.34375</v>
      </c>
      <c r="N92" s="89">
        <f t="shared" si="11"/>
        <v>0.65625</v>
      </c>
      <c r="O92" s="134">
        <f t="shared" si="12"/>
        <v>96</v>
      </c>
    </row>
    <row r="93" spans="2:15" ht="17.25" thickTop="1" thickBot="1" x14ac:dyDescent="0.3">
      <c r="B93" s="200" t="s">
        <v>61</v>
      </c>
      <c r="C93" s="94">
        <f>IFERROR(C46/SUM(C46:D46),0)</f>
        <v>0.78629032258064513</v>
      </c>
      <c r="D93" s="95">
        <f>IFERROR(D46/SUM(C46:D46),0)</f>
        <v>0.21370967741935484</v>
      </c>
      <c r="E93" s="94">
        <f>IFERROR(E46/SUM(E46:F46),0)</f>
        <v>0.61702127659574468</v>
      </c>
      <c r="F93" s="95">
        <f>IFERROR(F46/SUM(E46:F46),0)</f>
        <v>0.38297872340425532</v>
      </c>
      <c r="G93" s="94">
        <f t="shared" si="4"/>
        <v>0</v>
      </c>
      <c r="H93" s="95">
        <f t="shared" si="5"/>
        <v>1</v>
      </c>
      <c r="I93" s="94">
        <f>IFERROR(I46/SUM(I46:J46),0)</f>
        <v>0.5</v>
      </c>
      <c r="J93" s="95">
        <f>IFERROR(J46/SUM(I46:J46),0)</f>
        <v>0.5</v>
      </c>
      <c r="K93" s="94">
        <f>IFERROR(K46/SUM(K46:L46),0)</f>
        <v>0</v>
      </c>
      <c r="L93" s="95">
        <f>IFERROR(L46/SUM(K46:L46),0)</f>
        <v>0</v>
      </c>
      <c r="M93" s="94">
        <f t="shared" si="10"/>
        <v>0.75503355704697983</v>
      </c>
      <c r="N93" s="95">
        <f t="shared" si="11"/>
        <v>0.24496644295302014</v>
      </c>
      <c r="O93" s="137">
        <f t="shared" si="12"/>
        <v>298</v>
      </c>
    </row>
    <row r="94" spans="2:15" ht="17.25" thickTop="1" thickBot="1" x14ac:dyDescent="0.3">
      <c r="B94" s="196" t="s">
        <v>62</v>
      </c>
      <c r="C94" s="90">
        <f>IFERROR(C47/SUM(C47:D47),0)</f>
        <v>0.78629032258064513</v>
      </c>
      <c r="D94" s="91">
        <f>IFERROR(D47/SUM(C47:D47),0)</f>
        <v>0.21370967741935484</v>
      </c>
      <c r="E94" s="90">
        <f>IFERROR(E47/SUM(E47:F47),0)</f>
        <v>0.61702127659574468</v>
      </c>
      <c r="F94" s="91">
        <f>IFERROR(F47/SUM(E47:F47),0)</f>
        <v>0.38297872340425532</v>
      </c>
      <c r="G94" s="90">
        <f t="shared" si="4"/>
        <v>0</v>
      </c>
      <c r="H94" s="91">
        <f t="shared" si="5"/>
        <v>1</v>
      </c>
      <c r="I94" s="90">
        <f>IFERROR(I47/SUM(I47:J47),0)</f>
        <v>0.5</v>
      </c>
      <c r="J94" s="91">
        <f>IFERROR(J47/SUM(I47:J47),0)</f>
        <v>0.5</v>
      </c>
      <c r="K94" s="90">
        <f>IFERROR(K47/SUM(K47:L47),0)</f>
        <v>0</v>
      </c>
      <c r="L94" s="91">
        <f>IFERROR(L47/SUM(K47:L47),0)</f>
        <v>0</v>
      </c>
      <c r="M94" s="90">
        <f t="shared" si="10"/>
        <v>0.75503355704697983</v>
      </c>
      <c r="N94" s="91">
        <f>IFERROR(N47/SUM(M47:N47),0)</f>
        <v>0.24496644295302014</v>
      </c>
      <c r="O94" s="135">
        <f t="shared" si="12"/>
        <v>298</v>
      </c>
    </row>
    <row r="95" spans="2:15" ht="17.25" thickTop="1" thickBot="1" x14ac:dyDescent="0.3">
      <c r="B95" s="208" t="s">
        <v>63</v>
      </c>
      <c r="C95" s="92">
        <f>IFERROR(C48/SUM(C48:D48),0)</f>
        <v>0.34375</v>
      </c>
      <c r="D95" s="93">
        <f>IFERROR(D48/SUM(C48:D48),0)</f>
        <v>0.65625</v>
      </c>
      <c r="E95" s="92">
        <f>IFERROR(E48/SUM(E48:F48),0)</f>
        <v>0.16666666666666666</v>
      </c>
      <c r="F95" s="93">
        <f>IFERROR(F48/SUM(E48:F48),0)</f>
        <v>0.83333333333333337</v>
      </c>
      <c r="G95" s="92">
        <f>IFERROR(G48/SUM(G48:H48),0)</f>
        <v>0</v>
      </c>
      <c r="H95" s="93">
        <f>IFERROR(H48/SUM(G48:H48),0)</f>
        <v>0</v>
      </c>
      <c r="I95" s="92">
        <f>IFERROR(I48/SUM(I48:J48),0)</f>
        <v>0</v>
      </c>
      <c r="J95" s="93">
        <f>IFERROR(J48/SUM(I48:J48),0)</f>
        <v>1</v>
      </c>
      <c r="K95" s="92">
        <f>IFERROR(K48/SUM(K48:L48),0)</f>
        <v>0</v>
      </c>
      <c r="L95" s="93">
        <f>IFERROR(L48/SUM(K48:L48),0)</f>
        <v>0</v>
      </c>
      <c r="M95" s="92">
        <f t="shared" si="10"/>
        <v>0.28421052631578947</v>
      </c>
      <c r="N95" s="93">
        <f>IFERROR(N48/SUM(M48:N48),0)</f>
        <v>0.71578947368421053</v>
      </c>
      <c r="O95" s="136">
        <f>O48</f>
        <v>95</v>
      </c>
    </row>
    <row r="96" spans="2:15" ht="17.25" thickTop="1" thickBot="1" x14ac:dyDescent="0.3">
      <c r="B96" s="210" t="s">
        <v>63</v>
      </c>
      <c r="C96" s="98">
        <f>IFERROR(C49/SUM(C49:D49),0)</f>
        <v>0.34375</v>
      </c>
      <c r="D96" s="99">
        <f>IFERROR(D49/SUM(C49:D49),0)</f>
        <v>0.65625</v>
      </c>
      <c r="E96" s="100">
        <f>IFERROR(E49/SUM(E49:F49),0)</f>
        <v>0.16666666666666666</v>
      </c>
      <c r="F96" s="99">
        <f>IFERROR(F49/SUM(E49:F49),0)</f>
        <v>0.83333333333333337</v>
      </c>
      <c r="G96" s="100">
        <f>IFERROR(G49/SUM(G49:H49),0)</f>
        <v>0</v>
      </c>
      <c r="H96" s="99">
        <f>IFERROR(H49/SUM(G49:H49),0)</f>
        <v>0</v>
      </c>
      <c r="I96" s="100">
        <f>IFERROR(I49/SUM(I49:J49),0)</f>
        <v>0</v>
      </c>
      <c r="J96" s="99">
        <f>IFERROR(J49/SUM(I49:J49),0)</f>
        <v>1</v>
      </c>
      <c r="K96" s="100">
        <f>IFERROR(K49/SUM(K49:L49),0)</f>
        <v>0</v>
      </c>
      <c r="L96" s="99">
        <f>IFERROR(L49/SUM(K49:L49),0)</f>
        <v>0</v>
      </c>
      <c r="M96" s="100">
        <f t="shared" si="10"/>
        <v>0.28421052631578947</v>
      </c>
      <c r="N96" s="99">
        <f>IFERROR(N49/SUM(M49:N49),0)</f>
        <v>0.71578947368421053</v>
      </c>
      <c r="O96" s="140">
        <f>O49</f>
        <v>95</v>
      </c>
    </row>
    <row r="97" spans="2:15" ht="19.5" thickBot="1" x14ac:dyDescent="0.3">
      <c r="B97" s="213" t="s">
        <v>70</v>
      </c>
      <c r="C97" s="101">
        <f>IFERROR(C50/SUM(C50:D50),0)</f>
        <v>0.61578763534753755</v>
      </c>
      <c r="D97" s="102">
        <f>IFERROR(D50/SUM(C50:D50),0)</f>
        <v>0.38421236465246245</v>
      </c>
      <c r="E97" s="101">
        <f>IFERROR(E50/SUM(E50:F50),0)</f>
        <v>0.42942558189194963</v>
      </c>
      <c r="F97" s="103">
        <f>IFERROR(F50/SUM(E50:F50),0)</f>
        <v>0.57057441810805043</v>
      </c>
      <c r="G97" s="101">
        <f>IFERROR(G50/SUM(G50:H50),0)</f>
        <v>0.23741007194244604</v>
      </c>
      <c r="H97" s="103">
        <f>IFERROR(H50/SUM(G50:H50),0)</f>
        <v>0.76258992805755399</v>
      </c>
      <c r="I97" s="101">
        <f>IFERROR(I50/SUM(I50:J50),0)</f>
        <v>0.2808988764044944</v>
      </c>
      <c r="J97" s="103">
        <f>IFERROR(J50/SUM(I50:J50),0)</f>
        <v>0.7191011235955056</v>
      </c>
      <c r="K97" s="101">
        <f>IFERROR(K50/SUM(K50:L50),0)</f>
        <v>0.29729729729729731</v>
      </c>
      <c r="L97" s="103">
        <f>IFERROR(L50/SUM(K50:L50),0)</f>
        <v>0.70270270270270274</v>
      </c>
      <c r="M97" s="101">
        <f t="shared" si="10"/>
        <v>0.52318126916287278</v>
      </c>
      <c r="N97" s="103">
        <f>IFERROR(N50/SUM(M50:N50),0)</f>
        <v>0.47681873083712717</v>
      </c>
      <c r="O97" s="141">
        <f>O50</f>
        <v>10763</v>
      </c>
    </row>
  </sheetData>
  <mergeCells count="20">
    <mergeCell ref="M7:N8"/>
    <mergeCell ref="O7:O9"/>
    <mergeCell ref="B2:O2"/>
    <mergeCell ref="B3:O3"/>
    <mergeCell ref="B53:O53"/>
    <mergeCell ref="K54:L55"/>
    <mergeCell ref="M54:N55"/>
    <mergeCell ref="O54:O56"/>
    <mergeCell ref="B6:O6"/>
    <mergeCell ref="B7:B9"/>
    <mergeCell ref="C7:D8"/>
    <mergeCell ref="E7:F8"/>
    <mergeCell ref="G7:H8"/>
    <mergeCell ref="B54:B56"/>
    <mergeCell ref="C54:D55"/>
    <mergeCell ref="E54:F55"/>
    <mergeCell ref="G54:H55"/>
    <mergeCell ref="I54:J55"/>
    <mergeCell ref="I7:J8"/>
    <mergeCell ref="K7:L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94"/>
  <sheetViews>
    <sheetView showGridLines="0" zoomScale="73" zoomScaleNormal="73" workbookViewId="0"/>
  </sheetViews>
  <sheetFormatPr baseColWidth="10" defaultColWidth="11.42578125" defaultRowHeight="15" x14ac:dyDescent="0.25"/>
  <cols>
    <col min="2" max="2" width="41.42578125" bestFit="1" customWidth="1"/>
    <col min="3" max="3" width="10" bestFit="1" customWidth="1"/>
    <col min="4" max="4" width="21" bestFit="1" customWidth="1"/>
    <col min="5" max="5" width="10" bestFit="1" customWidth="1"/>
    <col min="6" max="6" width="21" bestFit="1" customWidth="1"/>
    <col min="7" max="7" width="19.28515625" bestFit="1" customWidth="1"/>
    <col min="8" max="8" width="11.42578125" bestFit="1" customWidth="1"/>
    <col min="9" max="9" width="18.140625" customWidth="1"/>
    <col min="10" max="10" width="6.7109375" customWidth="1"/>
  </cols>
  <sheetData>
    <row r="1" spans="1:10" ht="15.75" customHeight="1" thickBot="1" x14ac:dyDescent="0.3"/>
    <row r="2" spans="1:10" ht="44.25" customHeight="1" thickTop="1" x14ac:dyDescent="0.35">
      <c r="A2" s="241"/>
      <c r="B2" s="375" t="str">
        <f>CONCATENATE("PROMEDIOS ACUMULADOS ",'Portada informe E.A.'!A1," POR PROGRAMAS ACADÉMICOS")</f>
        <v>PROMEDIOS ACUMULADOS 2023-2 POR PROGRAMAS ACADÉMICOS</v>
      </c>
      <c r="C2" s="376"/>
      <c r="D2" s="376"/>
      <c r="E2" s="376"/>
      <c r="F2" s="376"/>
      <c r="G2" s="376"/>
      <c r="H2" s="376"/>
      <c r="I2" s="377"/>
      <c r="J2" s="241"/>
    </row>
    <row r="3" spans="1:10" ht="44.25" customHeight="1" thickBot="1" x14ac:dyDescent="0.3">
      <c r="A3" s="241"/>
      <c r="B3" s="378" t="s">
        <v>99</v>
      </c>
      <c r="C3" s="379"/>
      <c r="D3" s="379"/>
      <c r="E3" s="379"/>
      <c r="F3" s="379"/>
      <c r="G3" s="379"/>
      <c r="H3" s="379"/>
      <c r="I3" s="380"/>
      <c r="J3" s="299"/>
    </row>
    <row r="4" spans="1:10" ht="15" customHeight="1" thickTop="1" thickBot="1" x14ac:dyDescent="0.3"/>
    <row r="5" spans="1:10" ht="24.75" customHeight="1" thickBot="1" x14ac:dyDescent="0.35">
      <c r="B5" s="359" t="s">
        <v>86</v>
      </c>
      <c r="C5" s="360"/>
      <c r="D5" s="360"/>
      <c r="E5" s="360"/>
      <c r="F5" s="360"/>
      <c r="G5" s="360"/>
      <c r="H5" s="360"/>
      <c r="I5" s="381"/>
    </row>
    <row r="6" spans="1:10" ht="20.25" customHeight="1" x14ac:dyDescent="0.25">
      <c r="B6" s="361" t="s">
        <v>17</v>
      </c>
      <c r="C6" s="336" t="s">
        <v>18</v>
      </c>
      <c r="D6" s="363" t="s">
        <v>19</v>
      </c>
      <c r="E6" s="338" t="s">
        <v>20</v>
      </c>
      <c r="F6" s="336" t="s">
        <v>21</v>
      </c>
      <c r="G6" s="357" t="s">
        <v>22</v>
      </c>
      <c r="H6" s="336" t="s">
        <v>23</v>
      </c>
      <c r="I6" s="382" t="s">
        <v>24</v>
      </c>
    </row>
    <row r="7" spans="1:10" ht="22.5" customHeight="1" thickBot="1" x14ac:dyDescent="0.3">
      <c r="B7" s="362"/>
      <c r="C7" s="337"/>
      <c r="D7" s="364"/>
      <c r="E7" s="339"/>
      <c r="F7" s="337"/>
      <c r="G7" s="358"/>
      <c r="H7" s="337"/>
      <c r="I7" s="383"/>
    </row>
    <row r="8" spans="1:10" ht="15.75" customHeight="1" thickBot="1" x14ac:dyDescent="0.3">
      <c r="B8" s="7" t="s">
        <v>25</v>
      </c>
      <c r="C8" s="8">
        <v>0</v>
      </c>
      <c r="D8" s="9">
        <v>0</v>
      </c>
      <c r="E8" s="8">
        <v>0</v>
      </c>
      <c r="F8" s="9">
        <v>0</v>
      </c>
      <c r="G8" s="8">
        <v>0</v>
      </c>
      <c r="H8" s="9">
        <v>0</v>
      </c>
      <c r="I8" s="8">
        <v>0</v>
      </c>
    </row>
    <row r="9" spans="1:10" ht="20.25" customHeight="1" thickTop="1" thickBot="1" x14ac:dyDescent="0.3">
      <c r="B9" s="10" t="s">
        <v>26</v>
      </c>
      <c r="C9" s="11">
        <v>0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1">
        <v>0</v>
      </c>
    </row>
    <row r="10" spans="1:10" ht="20.25" customHeight="1" thickTop="1" thickBot="1" x14ac:dyDescent="0.3">
      <c r="B10" s="10" t="s">
        <v>27</v>
      </c>
      <c r="C10" s="11">
        <v>0</v>
      </c>
      <c r="D10" s="12">
        <v>0</v>
      </c>
      <c r="E10" s="11">
        <v>0</v>
      </c>
      <c r="F10" s="12">
        <v>0</v>
      </c>
      <c r="G10" s="11">
        <v>0</v>
      </c>
      <c r="H10" s="12">
        <v>0</v>
      </c>
      <c r="I10" s="11">
        <v>0</v>
      </c>
    </row>
    <row r="11" spans="1:10" ht="20.25" customHeight="1" thickTop="1" thickBot="1" x14ac:dyDescent="0.3">
      <c r="B11" s="10" t="s">
        <v>28</v>
      </c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1">
        <v>0</v>
      </c>
    </row>
    <row r="12" spans="1:10" ht="50.25" customHeight="1" thickTop="1" thickBot="1" x14ac:dyDescent="0.3">
      <c r="B12" s="13" t="s">
        <v>29</v>
      </c>
      <c r="C12" s="14">
        <v>0</v>
      </c>
      <c r="D12" s="15">
        <v>0</v>
      </c>
      <c r="E12" s="14">
        <v>0</v>
      </c>
      <c r="F12" s="15">
        <v>0</v>
      </c>
      <c r="G12" s="14">
        <v>2</v>
      </c>
      <c r="H12" s="15">
        <v>0</v>
      </c>
      <c r="I12" s="14">
        <v>2</v>
      </c>
    </row>
    <row r="13" spans="1:10" ht="17.25" customHeight="1" thickTop="1" thickBot="1" x14ac:dyDescent="0.3">
      <c r="B13" s="10" t="s">
        <v>30</v>
      </c>
      <c r="C13" s="11">
        <v>0</v>
      </c>
      <c r="D13" s="12">
        <v>0</v>
      </c>
      <c r="E13" s="11">
        <v>0</v>
      </c>
      <c r="F13" s="12">
        <v>0</v>
      </c>
      <c r="G13" s="11">
        <v>2</v>
      </c>
      <c r="H13" s="12">
        <v>0</v>
      </c>
      <c r="I13" s="11">
        <v>2</v>
      </c>
    </row>
    <row r="14" spans="1:10" ht="17.25" thickTop="1" thickBot="1" x14ac:dyDescent="0.3">
      <c r="B14" s="10" t="s">
        <v>31</v>
      </c>
      <c r="C14" s="11">
        <v>0</v>
      </c>
      <c r="D14" s="12">
        <v>0</v>
      </c>
      <c r="E14" s="11">
        <v>0</v>
      </c>
      <c r="F14" s="12">
        <v>0</v>
      </c>
      <c r="G14" s="11">
        <v>0</v>
      </c>
      <c r="H14" s="12">
        <v>0</v>
      </c>
      <c r="I14" s="11">
        <v>0</v>
      </c>
    </row>
    <row r="15" spans="1:10" ht="17.25" thickTop="1" thickBot="1" x14ac:dyDescent="0.3">
      <c r="B15" s="10" t="s">
        <v>32</v>
      </c>
      <c r="C15" s="11">
        <v>0</v>
      </c>
      <c r="D15" s="12">
        <v>0</v>
      </c>
      <c r="E15" s="11">
        <v>0</v>
      </c>
      <c r="F15" s="12">
        <v>0</v>
      </c>
      <c r="G15" s="11">
        <v>0</v>
      </c>
      <c r="H15" s="12">
        <v>0</v>
      </c>
      <c r="I15" s="11">
        <v>0</v>
      </c>
    </row>
    <row r="16" spans="1:10" ht="17.25" thickTop="1" thickBot="1" x14ac:dyDescent="0.3">
      <c r="B16" s="16" t="s">
        <v>33</v>
      </c>
      <c r="C16" s="17">
        <v>0</v>
      </c>
      <c r="D16" s="18">
        <v>0</v>
      </c>
      <c r="E16" s="17">
        <v>0</v>
      </c>
      <c r="F16" s="18">
        <v>0</v>
      </c>
      <c r="G16" s="17">
        <v>21</v>
      </c>
      <c r="H16" s="18">
        <v>37</v>
      </c>
      <c r="I16" s="17">
        <v>58</v>
      </c>
    </row>
    <row r="17" spans="2:9" ht="17.25" thickTop="1" thickBot="1" x14ac:dyDescent="0.3">
      <c r="B17" s="10" t="s">
        <v>34</v>
      </c>
      <c r="C17" s="11">
        <v>0</v>
      </c>
      <c r="D17" s="12">
        <v>0</v>
      </c>
      <c r="E17" s="11">
        <v>0</v>
      </c>
      <c r="F17" s="12">
        <v>0</v>
      </c>
      <c r="G17" s="11">
        <v>21</v>
      </c>
      <c r="H17" s="12">
        <v>37</v>
      </c>
      <c r="I17" s="11">
        <v>58</v>
      </c>
    </row>
    <row r="18" spans="2:9" ht="17.25" thickTop="1" thickBot="1" x14ac:dyDescent="0.3">
      <c r="B18" s="10" t="s">
        <v>35</v>
      </c>
      <c r="C18" s="11">
        <v>0</v>
      </c>
      <c r="D18" s="12">
        <v>0</v>
      </c>
      <c r="E18" s="11">
        <v>0</v>
      </c>
      <c r="F18" s="12">
        <v>0</v>
      </c>
      <c r="G18" s="11">
        <v>0</v>
      </c>
      <c r="H18" s="12">
        <v>0</v>
      </c>
      <c r="I18" s="11">
        <v>0</v>
      </c>
    </row>
    <row r="19" spans="2:9" ht="17.25" thickTop="1" thickBot="1" x14ac:dyDescent="0.3">
      <c r="B19" s="10" t="s">
        <v>36</v>
      </c>
      <c r="C19" s="11">
        <v>0</v>
      </c>
      <c r="D19" s="12">
        <v>0</v>
      </c>
      <c r="E19" s="11">
        <v>0</v>
      </c>
      <c r="F19" s="12">
        <v>0</v>
      </c>
      <c r="G19" s="11">
        <v>0</v>
      </c>
      <c r="H19" s="12">
        <v>0</v>
      </c>
      <c r="I19" s="11">
        <v>0</v>
      </c>
    </row>
    <row r="20" spans="2:9" ht="17.25" thickTop="1" thickBot="1" x14ac:dyDescent="0.3">
      <c r="B20" s="19" t="s">
        <v>37</v>
      </c>
      <c r="C20" s="14">
        <v>0</v>
      </c>
      <c r="D20" s="15">
        <v>1</v>
      </c>
      <c r="E20" s="14">
        <v>0</v>
      </c>
      <c r="F20" s="15">
        <v>1</v>
      </c>
      <c r="G20" s="14">
        <v>2</v>
      </c>
      <c r="H20" s="15">
        <v>2</v>
      </c>
      <c r="I20" s="14">
        <v>6</v>
      </c>
    </row>
    <row r="21" spans="2:9" ht="17.25" thickTop="1" thickBot="1" x14ac:dyDescent="0.3">
      <c r="B21" s="20" t="s">
        <v>38</v>
      </c>
      <c r="C21" s="21">
        <v>0</v>
      </c>
      <c r="D21" s="22">
        <v>1</v>
      </c>
      <c r="E21" s="21">
        <v>0</v>
      </c>
      <c r="F21" s="22">
        <v>1</v>
      </c>
      <c r="G21" s="21">
        <v>0</v>
      </c>
      <c r="H21" s="22">
        <v>1</v>
      </c>
      <c r="I21" s="21">
        <v>3</v>
      </c>
    </row>
    <row r="22" spans="2:9" ht="17.25" thickTop="1" thickBot="1" x14ac:dyDescent="0.3">
      <c r="B22" s="10" t="s">
        <v>39</v>
      </c>
      <c r="C22" s="11">
        <v>0</v>
      </c>
      <c r="D22" s="12">
        <v>0</v>
      </c>
      <c r="E22" s="11">
        <v>0</v>
      </c>
      <c r="F22" s="12">
        <v>0</v>
      </c>
      <c r="G22" s="11">
        <v>1</v>
      </c>
      <c r="H22" s="12">
        <v>1</v>
      </c>
      <c r="I22" s="11">
        <v>2</v>
      </c>
    </row>
    <row r="23" spans="2:9" ht="17.25" thickTop="1" thickBot="1" x14ac:dyDescent="0.3">
      <c r="B23" s="10" t="s">
        <v>40</v>
      </c>
      <c r="C23" s="11">
        <v>0</v>
      </c>
      <c r="D23" s="12">
        <v>0</v>
      </c>
      <c r="E23" s="11">
        <v>0</v>
      </c>
      <c r="F23" s="12">
        <v>0</v>
      </c>
      <c r="G23" s="11">
        <v>0</v>
      </c>
      <c r="H23" s="12">
        <v>0</v>
      </c>
      <c r="I23" s="11">
        <v>0</v>
      </c>
    </row>
    <row r="24" spans="2:9" ht="17.25" thickTop="1" thickBot="1" x14ac:dyDescent="0.3">
      <c r="B24" s="20" t="s">
        <v>41</v>
      </c>
      <c r="C24" s="21">
        <v>0</v>
      </c>
      <c r="D24" s="22">
        <v>0</v>
      </c>
      <c r="E24" s="21">
        <v>0</v>
      </c>
      <c r="F24" s="22">
        <v>0</v>
      </c>
      <c r="G24" s="21">
        <v>0</v>
      </c>
      <c r="H24" s="22">
        <v>0</v>
      </c>
      <c r="I24" s="21">
        <v>0</v>
      </c>
    </row>
    <row r="25" spans="2:9" ht="17.25" thickTop="1" thickBot="1" x14ac:dyDescent="0.3">
      <c r="B25" s="10" t="s">
        <v>42</v>
      </c>
      <c r="C25" s="11">
        <v>0</v>
      </c>
      <c r="D25" s="12">
        <v>0</v>
      </c>
      <c r="E25" s="11">
        <v>0</v>
      </c>
      <c r="F25" s="12">
        <v>0</v>
      </c>
      <c r="G25" s="11">
        <v>0</v>
      </c>
      <c r="H25" s="12">
        <v>0</v>
      </c>
      <c r="I25" s="11">
        <v>0</v>
      </c>
    </row>
    <row r="26" spans="2:9" ht="17.25" thickTop="1" thickBot="1" x14ac:dyDescent="0.3">
      <c r="B26" s="10" t="s">
        <v>43</v>
      </c>
      <c r="C26" s="11">
        <v>0</v>
      </c>
      <c r="D26" s="12">
        <v>0</v>
      </c>
      <c r="E26" s="11">
        <v>0</v>
      </c>
      <c r="F26" s="12">
        <v>0</v>
      </c>
      <c r="G26" s="11">
        <v>1</v>
      </c>
      <c r="H26" s="12">
        <v>0</v>
      </c>
      <c r="I26" s="11">
        <v>1</v>
      </c>
    </row>
    <row r="27" spans="2:9" ht="33" thickTop="1" thickBot="1" x14ac:dyDescent="0.3">
      <c r="B27" s="23" t="s">
        <v>44</v>
      </c>
      <c r="C27" s="17">
        <v>0</v>
      </c>
      <c r="D27" s="18">
        <v>0</v>
      </c>
      <c r="E27" s="17">
        <v>0</v>
      </c>
      <c r="F27" s="18">
        <v>0</v>
      </c>
      <c r="G27" s="17">
        <v>0</v>
      </c>
      <c r="H27" s="18">
        <v>0</v>
      </c>
      <c r="I27" s="17">
        <v>0</v>
      </c>
    </row>
    <row r="28" spans="2:9" ht="17.25" thickTop="1" thickBot="1" x14ac:dyDescent="0.3">
      <c r="B28" s="20" t="s">
        <v>45</v>
      </c>
      <c r="C28" s="21">
        <v>0</v>
      </c>
      <c r="D28" s="22">
        <v>0</v>
      </c>
      <c r="E28" s="21">
        <v>0</v>
      </c>
      <c r="F28" s="22">
        <v>0</v>
      </c>
      <c r="G28" s="21">
        <v>0</v>
      </c>
      <c r="H28" s="22">
        <v>0</v>
      </c>
      <c r="I28" s="21">
        <v>0</v>
      </c>
    </row>
    <row r="29" spans="2:9" ht="17.25" thickTop="1" thickBot="1" x14ac:dyDescent="0.3">
      <c r="B29" s="10" t="s">
        <v>46</v>
      </c>
      <c r="C29" s="11">
        <v>0</v>
      </c>
      <c r="D29" s="12">
        <v>0</v>
      </c>
      <c r="E29" s="11">
        <v>0</v>
      </c>
      <c r="F29" s="12">
        <v>0</v>
      </c>
      <c r="G29" s="11">
        <v>0</v>
      </c>
      <c r="H29" s="12">
        <v>0</v>
      </c>
      <c r="I29" s="11">
        <v>0</v>
      </c>
    </row>
    <row r="30" spans="2:9" ht="17.25" thickTop="1" thickBot="1" x14ac:dyDescent="0.3">
      <c r="B30" s="10" t="s">
        <v>47</v>
      </c>
      <c r="C30" s="11">
        <v>0</v>
      </c>
      <c r="D30" s="12">
        <v>0</v>
      </c>
      <c r="E30" s="11">
        <v>0</v>
      </c>
      <c r="F30" s="12">
        <v>0</v>
      </c>
      <c r="G30" s="11">
        <v>0</v>
      </c>
      <c r="H30" s="12">
        <v>0</v>
      </c>
      <c r="I30" s="11">
        <v>0</v>
      </c>
    </row>
    <row r="31" spans="2:9" ht="17.25" thickTop="1" thickBot="1" x14ac:dyDescent="0.3">
      <c r="B31" s="10" t="s">
        <v>48</v>
      </c>
      <c r="C31" s="11">
        <v>0</v>
      </c>
      <c r="D31" s="12">
        <v>0</v>
      </c>
      <c r="E31" s="11">
        <v>0</v>
      </c>
      <c r="F31" s="12">
        <v>0</v>
      </c>
      <c r="G31" s="11">
        <v>0</v>
      </c>
      <c r="H31" s="12">
        <v>0</v>
      </c>
      <c r="I31" s="11">
        <v>0</v>
      </c>
    </row>
    <row r="32" spans="2:9" ht="33" thickTop="1" thickBot="1" x14ac:dyDescent="0.3">
      <c r="B32" s="23" t="s">
        <v>49</v>
      </c>
      <c r="C32" s="17">
        <v>0</v>
      </c>
      <c r="D32" s="18">
        <v>0</v>
      </c>
      <c r="E32" s="17">
        <v>0</v>
      </c>
      <c r="F32" s="18">
        <v>0</v>
      </c>
      <c r="G32" s="17">
        <v>0</v>
      </c>
      <c r="H32" s="18">
        <v>0</v>
      </c>
      <c r="I32" s="17">
        <v>0</v>
      </c>
    </row>
    <row r="33" spans="2:9" ht="17.25" thickTop="1" thickBot="1" x14ac:dyDescent="0.3">
      <c r="B33" s="10" t="s">
        <v>50</v>
      </c>
      <c r="C33" s="11">
        <v>0</v>
      </c>
      <c r="D33" s="12">
        <v>0</v>
      </c>
      <c r="E33" s="11">
        <v>0</v>
      </c>
      <c r="F33" s="12">
        <v>0</v>
      </c>
      <c r="G33" s="11">
        <v>0</v>
      </c>
      <c r="H33" s="12">
        <v>0</v>
      </c>
      <c r="I33" s="11">
        <v>0</v>
      </c>
    </row>
    <row r="34" spans="2:9" ht="17.25" thickTop="1" thickBot="1" x14ac:dyDescent="0.3">
      <c r="B34" s="10" t="s">
        <v>51</v>
      </c>
      <c r="C34" s="11">
        <v>0</v>
      </c>
      <c r="D34" s="12">
        <v>0</v>
      </c>
      <c r="E34" s="11">
        <v>0</v>
      </c>
      <c r="F34" s="12">
        <v>0</v>
      </c>
      <c r="G34" s="11">
        <v>0</v>
      </c>
      <c r="H34" s="12">
        <v>0</v>
      </c>
      <c r="I34" s="11">
        <v>0</v>
      </c>
    </row>
    <row r="35" spans="2:9" ht="17.25" thickTop="1" thickBot="1" x14ac:dyDescent="0.3">
      <c r="B35" s="10" t="s">
        <v>52</v>
      </c>
      <c r="C35" s="11">
        <v>0</v>
      </c>
      <c r="D35" s="12">
        <v>0</v>
      </c>
      <c r="E35" s="11">
        <v>0</v>
      </c>
      <c r="F35" s="12">
        <v>0</v>
      </c>
      <c r="G35" s="11">
        <v>0</v>
      </c>
      <c r="H35" s="12">
        <v>0</v>
      </c>
      <c r="I35" s="11">
        <v>0</v>
      </c>
    </row>
    <row r="36" spans="2:9" ht="17.25" thickTop="1" thickBot="1" x14ac:dyDescent="0.3">
      <c r="B36" s="16" t="s">
        <v>53</v>
      </c>
      <c r="C36" s="17">
        <v>0</v>
      </c>
      <c r="D36" s="18">
        <v>0</v>
      </c>
      <c r="E36" s="17">
        <v>0</v>
      </c>
      <c r="F36" s="18">
        <v>0</v>
      </c>
      <c r="G36" s="17">
        <v>0</v>
      </c>
      <c r="H36" s="18">
        <v>0</v>
      </c>
      <c r="I36" s="17">
        <v>0</v>
      </c>
    </row>
    <row r="37" spans="2:9" ht="17.25" thickTop="1" thickBot="1" x14ac:dyDescent="0.3">
      <c r="B37" s="10" t="s">
        <v>54</v>
      </c>
      <c r="C37" s="11">
        <v>0</v>
      </c>
      <c r="D37" s="12">
        <v>0</v>
      </c>
      <c r="E37" s="11">
        <v>0</v>
      </c>
      <c r="F37" s="12">
        <v>0</v>
      </c>
      <c r="G37" s="11">
        <v>0</v>
      </c>
      <c r="H37" s="12">
        <v>0</v>
      </c>
      <c r="I37" s="11">
        <v>0</v>
      </c>
    </row>
    <row r="38" spans="2:9" ht="17.25" thickTop="1" thickBot="1" x14ac:dyDescent="0.3">
      <c r="B38" s="10" t="s">
        <v>55</v>
      </c>
      <c r="C38" s="11">
        <v>0</v>
      </c>
      <c r="D38" s="12">
        <v>0</v>
      </c>
      <c r="E38" s="11">
        <v>0</v>
      </c>
      <c r="F38" s="12">
        <v>0</v>
      </c>
      <c r="G38" s="11">
        <v>0</v>
      </c>
      <c r="H38" s="12">
        <v>0</v>
      </c>
      <c r="I38" s="11">
        <v>0</v>
      </c>
    </row>
    <row r="39" spans="2:9" ht="17.25" thickTop="1" thickBot="1" x14ac:dyDescent="0.3">
      <c r="B39" s="10" t="s">
        <v>56</v>
      </c>
      <c r="C39" s="11">
        <v>0</v>
      </c>
      <c r="D39" s="12">
        <v>0</v>
      </c>
      <c r="E39" s="11">
        <v>0</v>
      </c>
      <c r="F39" s="12">
        <v>0</v>
      </c>
      <c r="G39" s="11">
        <v>0</v>
      </c>
      <c r="H39" s="12">
        <v>0</v>
      </c>
      <c r="I39" s="11">
        <v>0</v>
      </c>
    </row>
    <row r="40" spans="2:9" ht="17.25" thickTop="1" thickBot="1" x14ac:dyDescent="0.3">
      <c r="B40" s="16" t="s">
        <v>57</v>
      </c>
      <c r="C40" s="17">
        <v>0</v>
      </c>
      <c r="D40" s="18">
        <v>0</v>
      </c>
      <c r="E40" s="17">
        <v>0</v>
      </c>
      <c r="F40" s="18">
        <v>0</v>
      </c>
      <c r="G40" s="17">
        <v>0</v>
      </c>
      <c r="H40" s="18">
        <v>0</v>
      </c>
      <c r="I40" s="17">
        <v>0</v>
      </c>
    </row>
    <row r="41" spans="2:9" ht="17.25" thickTop="1" thickBot="1" x14ac:dyDescent="0.3">
      <c r="B41" s="10" t="s">
        <v>58</v>
      </c>
      <c r="C41" s="11">
        <v>0</v>
      </c>
      <c r="D41" s="12">
        <v>0</v>
      </c>
      <c r="E41" s="11">
        <v>0</v>
      </c>
      <c r="F41" s="12">
        <v>0</v>
      </c>
      <c r="G41" s="11">
        <v>0</v>
      </c>
      <c r="H41" s="12">
        <v>0</v>
      </c>
      <c r="I41" s="11">
        <v>0</v>
      </c>
    </row>
    <row r="42" spans="2:9" ht="17.25" thickTop="1" thickBot="1" x14ac:dyDescent="0.3">
      <c r="B42" s="10" t="s">
        <v>59</v>
      </c>
      <c r="C42" s="11">
        <v>0</v>
      </c>
      <c r="D42" s="12">
        <v>0</v>
      </c>
      <c r="E42" s="11">
        <v>0</v>
      </c>
      <c r="F42" s="12">
        <v>0</v>
      </c>
      <c r="G42" s="11">
        <v>0</v>
      </c>
      <c r="H42" s="12">
        <v>0</v>
      </c>
      <c r="I42" s="11">
        <v>0</v>
      </c>
    </row>
    <row r="43" spans="2:9" ht="17.25" thickTop="1" thickBot="1" x14ac:dyDescent="0.3">
      <c r="B43" s="10" t="s">
        <v>60</v>
      </c>
      <c r="C43" s="11">
        <v>0</v>
      </c>
      <c r="D43" s="12">
        <v>0</v>
      </c>
      <c r="E43" s="11">
        <v>0</v>
      </c>
      <c r="F43" s="12">
        <v>0</v>
      </c>
      <c r="G43" s="11">
        <v>0</v>
      </c>
      <c r="H43" s="12">
        <v>0</v>
      </c>
      <c r="I43" s="11">
        <v>0</v>
      </c>
    </row>
    <row r="44" spans="2:9" ht="17.25" thickTop="1" thickBot="1" x14ac:dyDescent="0.3">
      <c r="B44" s="16" t="s">
        <v>61</v>
      </c>
      <c r="C44" s="17">
        <v>0</v>
      </c>
      <c r="D44" s="18">
        <v>0</v>
      </c>
      <c r="E44" s="17">
        <v>0</v>
      </c>
      <c r="F44" s="18">
        <v>0</v>
      </c>
      <c r="G44" s="17">
        <v>0</v>
      </c>
      <c r="H44" s="18">
        <v>0</v>
      </c>
      <c r="I44" s="17">
        <v>0</v>
      </c>
    </row>
    <row r="45" spans="2:9" ht="17.25" thickTop="1" thickBot="1" x14ac:dyDescent="0.3">
      <c r="B45" s="10" t="s">
        <v>62</v>
      </c>
      <c r="C45" s="24">
        <v>0</v>
      </c>
      <c r="D45" s="25">
        <v>0</v>
      </c>
      <c r="E45" s="24">
        <v>0</v>
      </c>
      <c r="F45" s="25">
        <v>0</v>
      </c>
      <c r="G45" s="24">
        <v>0</v>
      </c>
      <c r="H45" s="25">
        <v>0</v>
      </c>
      <c r="I45" s="24">
        <v>0</v>
      </c>
    </row>
    <row r="46" spans="2:9" ht="17.25" thickTop="1" thickBot="1" x14ac:dyDescent="0.3">
      <c r="B46" s="26" t="s">
        <v>63</v>
      </c>
      <c r="C46" s="27">
        <v>0</v>
      </c>
      <c r="D46" s="28">
        <v>0</v>
      </c>
      <c r="E46" s="27">
        <v>0</v>
      </c>
      <c r="F46" s="28">
        <v>0</v>
      </c>
      <c r="G46" s="27">
        <v>0</v>
      </c>
      <c r="H46" s="28">
        <v>0</v>
      </c>
      <c r="I46" s="27">
        <v>0</v>
      </c>
    </row>
    <row r="47" spans="2:9" ht="17.25" thickTop="1" thickBot="1" x14ac:dyDescent="0.3">
      <c r="B47" s="29" t="s">
        <v>63</v>
      </c>
      <c r="C47" s="30">
        <v>0</v>
      </c>
      <c r="D47" s="31">
        <v>0</v>
      </c>
      <c r="E47" s="32">
        <v>0</v>
      </c>
      <c r="F47" s="31">
        <v>0</v>
      </c>
      <c r="G47" s="32">
        <v>0</v>
      </c>
      <c r="H47" s="31">
        <v>0</v>
      </c>
      <c r="I47" s="32">
        <v>0</v>
      </c>
    </row>
    <row r="48" spans="2:9" ht="15" customHeight="1" thickBot="1" x14ac:dyDescent="0.3">
      <c r="B48" s="33" t="s">
        <v>64</v>
      </c>
      <c r="C48" s="34">
        <v>0</v>
      </c>
      <c r="D48" s="35">
        <v>1</v>
      </c>
      <c r="E48" s="34">
        <v>0</v>
      </c>
      <c r="F48" s="36">
        <v>1</v>
      </c>
      <c r="G48" s="34">
        <v>25</v>
      </c>
      <c r="H48" s="36">
        <v>39</v>
      </c>
      <c r="I48" s="34">
        <v>66</v>
      </c>
    </row>
    <row r="49" spans="2:9" x14ac:dyDescent="0.25">
      <c r="B49" s="37"/>
      <c r="C49" s="38"/>
      <c r="D49" s="38"/>
      <c r="E49" s="38"/>
      <c r="F49" s="38"/>
      <c r="G49" s="38"/>
      <c r="H49" s="38"/>
      <c r="I49" s="39"/>
    </row>
    <row r="50" spans="2:9" ht="15" customHeight="1" thickBot="1" x14ac:dyDescent="0.3">
      <c r="B50" s="38"/>
      <c r="C50" s="38"/>
      <c r="D50" s="38"/>
      <c r="E50" s="38"/>
      <c r="F50" s="38"/>
      <c r="G50" s="38"/>
      <c r="H50" s="38"/>
      <c r="I50" s="39"/>
    </row>
    <row r="51" spans="2:9" ht="24" customHeight="1" thickBot="1" x14ac:dyDescent="0.35">
      <c r="B51" s="333" t="str">
        <f>B5</f>
        <v>Promedios Acumulados 2023-2</v>
      </c>
      <c r="C51" s="334"/>
      <c r="D51" s="334"/>
      <c r="E51" s="334"/>
      <c r="F51" s="334"/>
      <c r="G51" s="334"/>
      <c r="H51" s="334"/>
      <c r="I51" s="335"/>
    </row>
    <row r="52" spans="2:9" ht="15" customHeight="1" x14ac:dyDescent="0.25">
      <c r="B52" s="336" t="s">
        <v>17</v>
      </c>
      <c r="C52" s="336" t="s">
        <v>18</v>
      </c>
      <c r="D52" s="336" t="s">
        <v>19</v>
      </c>
      <c r="E52" s="338" t="s">
        <v>20</v>
      </c>
      <c r="F52" s="336" t="s">
        <v>21</v>
      </c>
      <c r="G52" s="336" t="s">
        <v>22</v>
      </c>
      <c r="H52" s="336" t="s">
        <v>23</v>
      </c>
      <c r="I52" s="340" t="s">
        <v>24</v>
      </c>
    </row>
    <row r="53" spans="2:9" ht="27.75" customHeight="1" thickBot="1" x14ac:dyDescent="0.3">
      <c r="B53" s="337"/>
      <c r="C53" s="337"/>
      <c r="D53" s="337"/>
      <c r="E53" s="339"/>
      <c r="F53" s="337"/>
      <c r="G53" s="337"/>
      <c r="H53" s="337"/>
      <c r="I53" s="341"/>
    </row>
    <row r="54" spans="2:9" ht="15.75" customHeight="1" thickBot="1" x14ac:dyDescent="0.3">
      <c r="B54" s="7" t="s">
        <v>25</v>
      </c>
      <c r="C54" s="173">
        <f>IFERROR(C8/I8,0)</f>
        <v>0</v>
      </c>
      <c r="D54" s="174">
        <f t="shared" ref="D54:D89" si="0">IFERROR(D8/I8,0)</f>
        <v>0</v>
      </c>
      <c r="E54" s="173">
        <f t="shared" ref="E54:E89" si="1">IFERROR(E8/I8,0)</f>
        <v>0</v>
      </c>
      <c r="F54" s="174">
        <f t="shared" ref="F54:F89" si="2">IFERROR(F8/I8,0)</f>
        <v>0</v>
      </c>
      <c r="G54" s="173">
        <f t="shared" ref="G54:G89" si="3">IFERROR(G8/I8,0)</f>
        <v>0</v>
      </c>
      <c r="H54" s="174">
        <f t="shared" ref="H54:H89" si="4">IFERROR(H8/I8,0)</f>
        <v>0</v>
      </c>
      <c r="I54" s="144">
        <f t="shared" ref="I54" si="5">SUM(I55:I57)</f>
        <v>0</v>
      </c>
    </row>
    <row r="55" spans="2:9" ht="17.25" thickTop="1" thickBot="1" x14ac:dyDescent="0.3">
      <c r="B55" s="10" t="s">
        <v>26</v>
      </c>
      <c r="C55" s="175">
        <f>IFERROR(C9/I9,0)</f>
        <v>0</v>
      </c>
      <c r="D55" s="176">
        <f t="shared" si="0"/>
        <v>0</v>
      </c>
      <c r="E55" s="175">
        <f t="shared" si="1"/>
        <v>0</v>
      </c>
      <c r="F55" s="176">
        <f t="shared" si="2"/>
        <v>0</v>
      </c>
      <c r="G55" s="175">
        <f t="shared" si="3"/>
        <v>0</v>
      </c>
      <c r="H55" s="176">
        <f t="shared" si="4"/>
        <v>0</v>
      </c>
      <c r="I55" s="147">
        <f t="shared" ref="I55:I89" si="6">I9</f>
        <v>0</v>
      </c>
    </row>
    <row r="56" spans="2:9" ht="17.25" thickTop="1" thickBot="1" x14ac:dyDescent="0.3">
      <c r="B56" s="10" t="s">
        <v>27</v>
      </c>
      <c r="C56" s="175">
        <f t="shared" ref="C56:C89" si="7">IFERROR(C10/I10,0)</f>
        <v>0</v>
      </c>
      <c r="D56" s="176">
        <f t="shared" si="0"/>
        <v>0</v>
      </c>
      <c r="E56" s="175">
        <f t="shared" si="1"/>
        <v>0</v>
      </c>
      <c r="F56" s="176">
        <f t="shared" si="2"/>
        <v>0</v>
      </c>
      <c r="G56" s="175">
        <f t="shared" si="3"/>
        <v>0</v>
      </c>
      <c r="H56" s="176">
        <f t="shared" si="4"/>
        <v>0</v>
      </c>
      <c r="I56" s="147">
        <f t="shared" si="6"/>
        <v>0</v>
      </c>
    </row>
    <row r="57" spans="2:9" ht="17.25" thickTop="1" thickBot="1" x14ac:dyDescent="0.3">
      <c r="B57" s="10" t="s">
        <v>28</v>
      </c>
      <c r="C57" s="175">
        <f t="shared" si="7"/>
        <v>0</v>
      </c>
      <c r="D57" s="176">
        <f t="shared" si="0"/>
        <v>0</v>
      </c>
      <c r="E57" s="175">
        <f t="shared" si="1"/>
        <v>0</v>
      </c>
      <c r="F57" s="176">
        <f t="shared" si="2"/>
        <v>0</v>
      </c>
      <c r="G57" s="175">
        <f t="shared" si="3"/>
        <v>0</v>
      </c>
      <c r="H57" s="176">
        <f t="shared" si="4"/>
        <v>0</v>
      </c>
      <c r="I57" s="147">
        <f t="shared" si="6"/>
        <v>0</v>
      </c>
    </row>
    <row r="58" spans="2:9" ht="33" thickTop="1" thickBot="1" x14ac:dyDescent="0.3">
      <c r="B58" s="13" t="s">
        <v>65</v>
      </c>
      <c r="C58" s="177">
        <f t="shared" si="7"/>
        <v>0</v>
      </c>
      <c r="D58" s="178">
        <f t="shared" si="0"/>
        <v>0</v>
      </c>
      <c r="E58" s="177">
        <f t="shared" si="1"/>
        <v>0</v>
      </c>
      <c r="F58" s="178">
        <f t="shared" si="2"/>
        <v>0</v>
      </c>
      <c r="G58" s="177">
        <f t="shared" si="3"/>
        <v>1</v>
      </c>
      <c r="H58" s="178">
        <f t="shared" si="4"/>
        <v>0</v>
      </c>
      <c r="I58" s="150">
        <f t="shared" si="6"/>
        <v>2</v>
      </c>
    </row>
    <row r="59" spans="2:9" ht="17.25" thickTop="1" thickBot="1" x14ac:dyDescent="0.3">
      <c r="B59" s="10" t="s">
        <v>30</v>
      </c>
      <c r="C59" s="175">
        <f t="shared" si="7"/>
        <v>0</v>
      </c>
      <c r="D59" s="176">
        <f t="shared" si="0"/>
        <v>0</v>
      </c>
      <c r="E59" s="175">
        <f t="shared" si="1"/>
        <v>0</v>
      </c>
      <c r="F59" s="176">
        <f t="shared" si="2"/>
        <v>0</v>
      </c>
      <c r="G59" s="175">
        <f t="shared" si="3"/>
        <v>1</v>
      </c>
      <c r="H59" s="176">
        <f t="shared" si="4"/>
        <v>0</v>
      </c>
      <c r="I59" s="147">
        <f t="shared" si="6"/>
        <v>2</v>
      </c>
    </row>
    <row r="60" spans="2:9" ht="17.25" thickTop="1" thickBot="1" x14ac:dyDescent="0.3">
      <c r="B60" s="10" t="s">
        <v>31</v>
      </c>
      <c r="C60" s="175">
        <f t="shared" si="7"/>
        <v>0</v>
      </c>
      <c r="D60" s="176">
        <f t="shared" si="0"/>
        <v>0</v>
      </c>
      <c r="E60" s="175">
        <f t="shared" si="1"/>
        <v>0</v>
      </c>
      <c r="F60" s="176">
        <f t="shared" si="2"/>
        <v>0</v>
      </c>
      <c r="G60" s="175">
        <f t="shared" si="3"/>
        <v>0</v>
      </c>
      <c r="H60" s="176">
        <f t="shared" si="4"/>
        <v>0</v>
      </c>
      <c r="I60" s="147">
        <f t="shared" si="6"/>
        <v>0</v>
      </c>
    </row>
    <row r="61" spans="2:9" ht="17.25" thickTop="1" thickBot="1" x14ac:dyDescent="0.3">
      <c r="B61" s="10" t="s">
        <v>32</v>
      </c>
      <c r="C61" s="175">
        <f t="shared" si="7"/>
        <v>0</v>
      </c>
      <c r="D61" s="176">
        <f t="shared" si="0"/>
        <v>0</v>
      </c>
      <c r="E61" s="175">
        <f t="shared" si="1"/>
        <v>0</v>
      </c>
      <c r="F61" s="176">
        <f t="shared" si="2"/>
        <v>0</v>
      </c>
      <c r="G61" s="175">
        <f t="shared" si="3"/>
        <v>0</v>
      </c>
      <c r="H61" s="176">
        <f t="shared" si="4"/>
        <v>0</v>
      </c>
      <c r="I61" s="147">
        <f t="shared" si="6"/>
        <v>0</v>
      </c>
    </row>
    <row r="62" spans="2:9" ht="17.25" thickTop="1" thickBot="1" x14ac:dyDescent="0.3">
      <c r="B62" s="16" t="s">
        <v>33</v>
      </c>
      <c r="C62" s="179">
        <f t="shared" si="7"/>
        <v>0</v>
      </c>
      <c r="D62" s="180">
        <f t="shared" si="0"/>
        <v>0</v>
      </c>
      <c r="E62" s="179">
        <f t="shared" si="1"/>
        <v>0</v>
      </c>
      <c r="F62" s="180">
        <f t="shared" si="2"/>
        <v>0</v>
      </c>
      <c r="G62" s="179">
        <f t="shared" si="3"/>
        <v>0.36206896551724138</v>
      </c>
      <c r="H62" s="180">
        <f t="shared" si="4"/>
        <v>0.63793103448275867</v>
      </c>
      <c r="I62" s="153">
        <f t="shared" si="6"/>
        <v>58</v>
      </c>
    </row>
    <row r="63" spans="2:9" ht="17.25" thickTop="1" thickBot="1" x14ac:dyDescent="0.3">
      <c r="B63" s="10" t="s">
        <v>34</v>
      </c>
      <c r="C63" s="175">
        <f t="shared" si="7"/>
        <v>0</v>
      </c>
      <c r="D63" s="176">
        <f t="shared" si="0"/>
        <v>0</v>
      </c>
      <c r="E63" s="175">
        <f t="shared" si="1"/>
        <v>0</v>
      </c>
      <c r="F63" s="176">
        <f t="shared" si="2"/>
        <v>0</v>
      </c>
      <c r="G63" s="175">
        <f t="shared" si="3"/>
        <v>0.36206896551724138</v>
      </c>
      <c r="H63" s="176">
        <f t="shared" si="4"/>
        <v>0.63793103448275867</v>
      </c>
      <c r="I63" s="147">
        <f t="shared" si="6"/>
        <v>58</v>
      </c>
    </row>
    <row r="64" spans="2:9" ht="17.25" thickTop="1" thickBot="1" x14ac:dyDescent="0.3">
      <c r="B64" s="10" t="s">
        <v>35</v>
      </c>
      <c r="C64" s="175">
        <f t="shared" si="7"/>
        <v>0</v>
      </c>
      <c r="D64" s="176">
        <f t="shared" si="0"/>
        <v>0</v>
      </c>
      <c r="E64" s="175">
        <f t="shared" si="1"/>
        <v>0</v>
      </c>
      <c r="F64" s="176">
        <f t="shared" si="2"/>
        <v>0</v>
      </c>
      <c r="G64" s="175">
        <f t="shared" si="3"/>
        <v>0</v>
      </c>
      <c r="H64" s="176">
        <f t="shared" si="4"/>
        <v>0</v>
      </c>
      <c r="I64" s="147">
        <f t="shared" si="6"/>
        <v>0</v>
      </c>
    </row>
    <row r="65" spans="2:9" ht="17.25" thickTop="1" thickBot="1" x14ac:dyDescent="0.3">
      <c r="B65" s="10" t="s">
        <v>36</v>
      </c>
      <c r="C65" s="175">
        <f t="shared" si="7"/>
        <v>0</v>
      </c>
      <c r="D65" s="176">
        <f t="shared" si="0"/>
        <v>0</v>
      </c>
      <c r="E65" s="175">
        <f t="shared" si="1"/>
        <v>0</v>
      </c>
      <c r="F65" s="176">
        <f t="shared" si="2"/>
        <v>0</v>
      </c>
      <c r="G65" s="175">
        <f t="shared" si="3"/>
        <v>0</v>
      </c>
      <c r="H65" s="176">
        <f t="shared" si="4"/>
        <v>0</v>
      </c>
      <c r="I65" s="147">
        <f t="shared" si="6"/>
        <v>0</v>
      </c>
    </row>
    <row r="66" spans="2:9" ht="17.25" thickTop="1" thickBot="1" x14ac:dyDescent="0.3">
      <c r="B66" s="19" t="s">
        <v>37</v>
      </c>
      <c r="C66" s="177">
        <f t="shared" si="7"/>
        <v>0</v>
      </c>
      <c r="D66" s="178">
        <f t="shared" si="0"/>
        <v>0.16666666666666666</v>
      </c>
      <c r="E66" s="177">
        <f t="shared" si="1"/>
        <v>0</v>
      </c>
      <c r="F66" s="178">
        <f t="shared" si="2"/>
        <v>0.16666666666666666</v>
      </c>
      <c r="G66" s="177">
        <f t="shared" si="3"/>
        <v>0.33333333333333331</v>
      </c>
      <c r="H66" s="178">
        <f t="shared" si="4"/>
        <v>0.33333333333333331</v>
      </c>
      <c r="I66" s="150">
        <f t="shared" si="6"/>
        <v>6</v>
      </c>
    </row>
    <row r="67" spans="2:9" ht="17.25" thickTop="1" thickBot="1" x14ac:dyDescent="0.3">
      <c r="B67" s="20" t="s">
        <v>38</v>
      </c>
      <c r="C67" s="181">
        <f t="shared" si="7"/>
        <v>0</v>
      </c>
      <c r="D67" s="175">
        <f t="shared" si="0"/>
        <v>0.33333333333333331</v>
      </c>
      <c r="E67" s="182">
        <f>IFERROR(E21/I21,0)</f>
        <v>0</v>
      </c>
      <c r="F67" s="175">
        <f t="shared" si="2"/>
        <v>0.33333333333333331</v>
      </c>
      <c r="G67" s="181">
        <f t="shared" si="3"/>
        <v>0</v>
      </c>
      <c r="H67" s="182">
        <f t="shared" si="4"/>
        <v>0.33333333333333331</v>
      </c>
      <c r="I67" s="157">
        <f t="shared" si="6"/>
        <v>3</v>
      </c>
    </row>
    <row r="68" spans="2:9" ht="17.25" thickTop="1" thickBot="1" x14ac:dyDescent="0.3">
      <c r="B68" s="10" t="s">
        <v>39</v>
      </c>
      <c r="C68" s="175">
        <f t="shared" si="7"/>
        <v>0</v>
      </c>
      <c r="D68" s="176">
        <f t="shared" si="0"/>
        <v>0</v>
      </c>
      <c r="E68" s="175">
        <f t="shared" si="1"/>
        <v>0</v>
      </c>
      <c r="F68" s="176">
        <f t="shared" si="2"/>
        <v>0</v>
      </c>
      <c r="G68" s="175">
        <f t="shared" si="3"/>
        <v>0.5</v>
      </c>
      <c r="H68" s="176">
        <f t="shared" si="4"/>
        <v>0.5</v>
      </c>
      <c r="I68" s="147">
        <f t="shared" si="6"/>
        <v>2</v>
      </c>
    </row>
    <row r="69" spans="2:9" ht="17.25" thickTop="1" thickBot="1" x14ac:dyDescent="0.3">
      <c r="B69" s="10" t="s">
        <v>40</v>
      </c>
      <c r="C69" s="175">
        <f t="shared" si="7"/>
        <v>0</v>
      </c>
      <c r="D69" s="176">
        <f t="shared" si="0"/>
        <v>0</v>
      </c>
      <c r="E69" s="175">
        <f t="shared" si="1"/>
        <v>0</v>
      </c>
      <c r="F69" s="176">
        <f t="shared" si="2"/>
        <v>0</v>
      </c>
      <c r="G69" s="175">
        <f t="shared" si="3"/>
        <v>0</v>
      </c>
      <c r="H69" s="176">
        <f t="shared" si="4"/>
        <v>0</v>
      </c>
      <c r="I69" s="147">
        <f t="shared" si="6"/>
        <v>0</v>
      </c>
    </row>
    <row r="70" spans="2:9" ht="17.25" thickTop="1" thickBot="1" x14ac:dyDescent="0.3">
      <c r="B70" s="20" t="s">
        <v>41</v>
      </c>
      <c r="C70" s="181">
        <f t="shared" si="7"/>
        <v>0</v>
      </c>
      <c r="D70" s="182">
        <f t="shared" si="0"/>
        <v>0</v>
      </c>
      <c r="E70" s="181">
        <f t="shared" si="1"/>
        <v>0</v>
      </c>
      <c r="F70" s="182">
        <f t="shared" si="2"/>
        <v>0</v>
      </c>
      <c r="G70" s="181">
        <f t="shared" si="3"/>
        <v>0</v>
      </c>
      <c r="H70" s="182">
        <f t="shared" si="4"/>
        <v>0</v>
      </c>
      <c r="I70" s="157">
        <f t="shared" si="6"/>
        <v>0</v>
      </c>
    </row>
    <row r="71" spans="2:9" ht="17.25" thickTop="1" thickBot="1" x14ac:dyDescent="0.3">
      <c r="B71" s="10" t="s">
        <v>42</v>
      </c>
      <c r="C71" s="175">
        <f t="shared" si="7"/>
        <v>0</v>
      </c>
      <c r="D71" s="176">
        <f t="shared" si="0"/>
        <v>0</v>
      </c>
      <c r="E71" s="175">
        <f t="shared" si="1"/>
        <v>0</v>
      </c>
      <c r="F71" s="176">
        <f t="shared" si="2"/>
        <v>0</v>
      </c>
      <c r="G71" s="175">
        <f t="shared" si="3"/>
        <v>0</v>
      </c>
      <c r="H71" s="176">
        <f t="shared" si="4"/>
        <v>0</v>
      </c>
      <c r="I71" s="147">
        <f t="shared" si="6"/>
        <v>0</v>
      </c>
    </row>
    <row r="72" spans="2:9" ht="17.25" thickTop="1" thickBot="1" x14ac:dyDescent="0.3">
      <c r="B72" s="10" t="s">
        <v>43</v>
      </c>
      <c r="C72" s="175">
        <f t="shared" si="7"/>
        <v>0</v>
      </c>
      <c r="D72" s="176">
        <f t="shared" si="0"/>
        <v>0</v>
      </c>
      <c r="E72" s="175">
        <f t="shared" si="1"/>
        <v>0</v>
      </c>
      <c r="F72" s="176">
        <f t="shared" si="2"/>
        <v>0</v>
      </c>
      <c r="G72" s="175">
        <f t="shared" si="3"/>
        <v>1</v>
      </c>
      <c r="H72" s="176">
        <f t="shared" si="4"/>
        <v>0</v>
      </c>
      <c r="I72" s="147">
        <f t="shared" si="6"/>
        <v>1</v>
      </c>
    </row>
    <row r="73" spans="2:9" ht="33" thickTop="1" thickBot="1" x14ac:dyDescent="0.3">
      <c r="B73" s="23" t="s">
        <v>66</v>
      </c>
      <c r="C73" s="179">
        <f t="shared" si="7"/>
        <v>0</v>
      </c>
      <c r="D73" s="180">
        <f t="shared" si="0"/>
        <v>0</v>
      </c>
      <c r="E73" s="179">
        <f t="shared" si="1"/>
        <v>0</v>
      </c>
      <c r="F73" s="180">
        <f t="shared" si="2"/>
        <v>0</v>
      </c>
      <c r="G73" s="179">
        <f t="shared" si="3"/>
        <v>0</v>
      </c>
      <c r="H73" s="180">
        <f t="shared" si="4"/>
        <v>0</v>
      </c>
      <c r="I73" s="153">
        <f t="shared" si="6"/>
        <v>0</v>
      </c>
    </row>
    <row r="74" spans="2:9" ht="17.25" thickTop="1" thickBot="1" x14ac:dyDescent="0.3">
      <c r="B74" s="20" t="s">
        <v>45</v>
      </c>
      <c r="C74" s="181">
        <f t="shared" si="7"/>
        <v>0</v>
      </c>
      <c r="D74" s="182">
        <f t="shared" si="0"/>
        <v>0</v>
      </c>
      <c r="E74" s="181">
        <f t="shared" si="1"/>
        <v>0</v>
      </c>
      <c r="F74" s="182">
        <f t="shared" si="2"/>
        <v>0</v>
      </c>
      <c r="G74" s="181">
        <f t="shared" si="3"/>
        <v>0</v>
      </c>
      <c r="H74" s="182">
        <f t="shared" si="4"/>
        <v>0</v>
      </c>
      <c r="I74" s="157">
        <f t="shared" si="6"/>
        <v>0</v>
      </c>
    </row>
    <row r="75" spans="2:9" ht="17.25" thickTop="1" thickBot="1" x14ac:dyDescent="0.3">
      <c r="B75" s="10" t="s">
        <v>46</v>
      </c>
      <c r="C75" s="175">
        <f t="shared" si="7"/>
        <v>0</v>
      </c>
      <c r="D75" s="176">
        <f t="shared" si="0"/>
        <v>0</v>
      </c>
      <c r="E75" s="175">
        <f t="shared" si="1"/>
        <v>0</v>
      </c>
      <c r="F75" s="176">
        <f t="shared" si="2"/>
        <v>0</v>
      </c>
      <c r="G75" s="175">
        <f t="shared" si="3"/>
        <v>0</v>
      </c>
      <c r="H75" s="176">
        <f t="shared" si="4"/>
        <v>0</v>
      </c>
      <c r="I75" s="147">
        <f t="shared" si="6"/>
        <v>0</v>
      </c>
    </row>
    <row r="76" spans="2:9" ht="17.25" thickTop="1" thickBot="1" x14ac:dyDescent="0.3">
      <c r="B76" s="10" t="s">
        <v>47</v>
      </c>
      <c r="C76" s="175">
        <f t="shared" si="7"/>
        <v>0</v>
      </c>
      <c r="D76" s="176">
        <f t="shared" si="0"/>
        <v>0</v>
      </c>
      <c r="E76" s="175">
        <f t="shared" si="1"/>
        <v>0</v>
      </c>
      <c r="F76" s="176">
        <f t="shared" si="2"/>
        <v>0</v>
      </c>
      <c r="G76" s="175">
        <f t="shared" si="3"/>
        <v>0</v>
      </c>
      <c r="H76" s="176">
        <f t="shared" si="4"/>
        <v>0</v>
      </c>
      <c r="I76" s="147">
        <f t="shared" si="6"/>
        <v>0</v>
      </c>
    </row>
    <row r="77" spans="2:9" ht="17.25" thickTop="1" thickBot="1" x14ac:dyDescent="0.3">
      <c r="B77" s="10" t="s">
        <v>48</v>
      </c>
      <c r="C77" s="175">
        <f t="shared" si="7"/>
        <v>0</v>
      </c>
      <c r="D77" s="176">
        <f t="shared" si="0"/>
        <v>0</v>
      </c>
      <c r="E77" s="175">
        <f t="shared" si="1"/>
        <v>0</v>
      </c>
      <c r="F77" s="176">
        <f t="shared" si="2"/>
        <v>0</v>
      </c>
      <c r="G77" s="175">
        <f t="shared" si="3"/>
        <v>0</v>
      </c>
      <c r="H77" s="176">
        <f t="shared" si="4"/>
        <v>0</v>
      </c>
      <c r="I77" s="147">
        <f t="shared" si="6"/>
        <v>0</v>
      </c>
    </row>
    <row r="78" spans="2:9" ht="33" thickTop="1" thickBot="1" x14ac:dyDescent="0.3">
      <c r="B78" s="23" t="s">
        <v>67</v>
      </c>
      <c r="C78" s="179">
        <f t="shared" si="7"/>
        <v>0</v>
      </c>
      <c r="D78" s="180">
        <f t="shared" si="0"/>
        <v>0</v>
      </c>
      <c r="E78" s="179">
        <f>IFERROR(E32/I32,0)</f>
        <v>0</v>
      </c>
      <c r="F78" s="180">
        <f t="shared" si="2"/>
        <v>0</v>
      </c>
      <c r="G78" s="179">
        <f t="shared" si="3"/>
        <v>0</v>
      </c>
      <c r="H78" s="180">
        <f t="shared" si="4"/>
        <v>0</v>
      </c>
      <c r="I78" s="153">
        <f t="shared" si="6"/>
        <v>0</v>
      </c>
    </row>
    <row r="79" spans="2:9" ht="17.25" thickTop="1" thickBot="1" x14ac:dyDescent="0.3">
      <c r="B79" s="10" t="s">
        <v>50</v>
      </c>
      <c r="C79" s="175">
        <f t="shared" si="7"/>
        <v>0</v>
      </c>
      <c r="D79" s="176">
        <f t="shared" si="0"/>
        <v>0</v>
      </c>
      <c r="E79" s="175">
        <f t="shared" si="1"/>
        <v>0</v>
      </c>
      <c r="F79" s="176">
        <f t="shared" si="2"/>
        <v>0</v>
      </c>
      <c r="G79" s="175">
        <f t="shared" si="3"/>
        <v>0</v>
      </c>
      <c r="H79" s="176">
        <f t="shared" si="4"/>
        <v>0</v>
      </c>
      <c r="I79" s="147">
        <f t="shared" si="6"/>
        <v>0</v>
      </c>
    </row>
    <row r="80" spans="2:9" ht="17.25" thickTop="1" thickBot="1" x14ac:dyDescent="0.3">
      <c r="B80" s="10" t="s">
        <v>51</v>
      </c>
      <c r="C80" s="175">
        <f t="shared" si="7"/>
        <v>0</v>
      </c>
      <c r="D80" s="176">
        <f t="shared" si="0"/>
        <v>0</v>
      </c>
      <c r="E80" s="175">
        <f t="shared" si="1"/>
        <v>0</v>
      </c>
      <c r="F80" s="176">
        <f t="shared" si="2"/>
        <v>0</v>
      </c>
      <c r="G80" s="175">
        <f t="shared" si="3"/>
        <v>0</v>
      </c>
      <c r="H80" s="176">
        <f t="shared" si="4"/>
        <v>0</v>
      </c>
      <c r="I80" s="147">
        <f t="shared" si="6"/>
        <v>0</v>
      </c>
    </row>
    <row r="81" spans="2:9" ht="17.25" thickTop="1" thickBot="1" x14ac:dyDescent="0.3">
      <c r="B81" s="10" t="s">
        <v>52</v>
      </c>
      <c r="C81" s="175">
        <f t="shared" si="7"/>
        <v>0</v>
      </c>
      <c r="D81" s="176">
        <f t="shared" si="0"/>
        <v>0</v>
      </c>
      <c r="E81" s="175">
        <f t="shared" si="1"/>
        <v>0</v>
      </c>
      <c r="F81" s="176">
        <f t="shared" si="2"/>
        <v>0</v>
      </c>
      <c r="G81" s="175">
        <f t="shared" si="3"/>
        <v>0</v>
      </c>
      <c r="H81" s="176">
        <f t="shared" si="4"/>
        <v>0</v>
      </c>
      <c r="I81" s="147">
        <f t="shared" si="6"/>
        <v>0</v>
      </c>
    </row>
    <row r="82" spans="2:9" ht="17.25" thickTop="1" thickBot="1" x14ac:dyDescent="0.3">
      <c r="B82" s="16" t="s">
        <v>53</v>
      </c>
      <c r="C82" s="179">
        <f t="shared" si="7"/>
        <v>0</v>
      </c>
      <c r="D82" s="180">
        <f t="shared" si="0"/>
        <v>0</v>
      </c>
      <c r="E82" s="179">
        <f t="shared" si="1"/>
        <v>0</v>
      </c>
      <c r="F82" s="180">
        <f t="shared" si="2"/>
        <v>0</v>
      </c>
      <c r="G82" s="179">
        <f t="shared" si="3"/>
        <v>0</v>
      </c>
      <c r="H82" s="180">
        <f t="shared" si="4"/>
        <v>0</v>
      </c>
      <c r="I82" s="153">
        <f t="shared" si="6"/>
        <v>0</v>
      </c>
    </row>
    <row r="83" spans="2:9" ht="17.25" thickTop="1" thickBot="1" x14ac:dyDescent="0.3">
      <c r="B83" s="10" t="s">
        <v>54</v>
      </c>
      <c r="C83" s="175">
        <f t="shared" si="7"/>
        <v>0</v>
      </c>
      <c r="D83" s="176">
        <f t="shared" si="0"/>
        <v>0</v>
      </c>
      <c r="E83" s="175">
        <f t="shared" si="1"/>
        <v>0</v>
      </c>
      <c r="F83" s="176">
        <f t="shared" si="2"/>
        <v>0</v>
      </c>
      <c r="G83" s="175">
        <f t="shared" si="3"/>
        <v>0</v>
      </c>
      <c r="H83" s="176">
        <f t="shared" si="4"/>
        <v>0</v>
      </c>
      <c r="I83" s="147">
        <f t="shared" si="6"/>
        <v>0</v>
      </c>
    </row>
    <row r="84" spans="2:9" ht="17.25" thickTop="1" thickBot="1" x14ac:dyDescent="0.3">
      <c r="B84" s="10" t="s">
        <v>68</v>
      </c>
      <c r="C84" s="175">
        <f t="shared" si="7"/>
        <v>0</v>
      </c>
      <c r="D84" s="176">
        <f t="shared" si="0"/>
        <v>0</v>
      </c>
      <c r="E84" s="175">
        <f t="shared" si="1"/>
        <v>0</v>
      </c>
      <c r="F84" s="176">
        <f t="shared" si="2"/>
        <v>0</v>
      </c>
      <c r="G84" s="175">
        <f t="shared" si="3"/>
        <v>0</v>
      </c>
      <c r="H84" s="176">
        <f t="shared" si="4"/>
        <v>0</v>
      </c>
      <c r="I84" s="147">
        <f t="shared" si="6"/>
        <v>0</v>
      </c>
    </row>
    <row r="85" spans="2:9" ht="17.25" thickTop="1" thickBot="1" x14ac:dyDescent="0.3">
      <c r="B85" s="10" t="s">
        <v>69</v>
      </c>
      <c r="C85" s="175">
        <f t="shared" si="7"/>
        <v>0</v>
      </c>
      <c r="D85" s="176">
        <f t="shared" si="0"/>
        <v>0</v>
      </c>
      <c r="E85" s="175">
        <f t="shared" si="1"/>
        <v>0</v>
      </c>
      <c r="F85" s="176">
        <f t="shared" si="2"/>
        <v>0</v>
      </c>
      <c r="G85" s="175">
        <f t="shared" si="3"/>
        <v>0</v>
      </c>
      <c r="H85" s="176">
        <f t="shared" si="4"/>
        <v>0</v>
      </c>
      <c r="I85" s="147">
        <f t="shared" si="6"/>
        <v>0</v>
      </c>
    </row>
    <row r="86" spans="2:9" ht="17.25" thickTop="1" thickBot="1" x14ac:dyDescent="0.3">
      <c r="B86" s="16" t="s">
        <v>57</v>
      </c>
      <c r="C86" s="179">
        <f t="shared" si="7"/>
        <v>0</v>
      </c>
      <c r="D86" s="180">
        <f t="shared" si="0"/>
        <v>0</v>
      </c>
      <c r="E86" s="179">
        <f t="shared" si="1"/>
        <v>0</v>
      </c>
      <c r="F86" s="180">
        <f t="shared" si="2"/>
        <v>0</v>
      </c>
      <c r="G86" s="179">
        <f t="shared" si="3"/>
        <v>0</v>
      </c>
      <c r="H86" s="180">
        <f t="shared" si="4"/>
        <v>0</v>
      </c>
      <c r="I86" s="153">
        <f t="shared" si="6"/>
        <v>0</v>
      </c>
    </row>
    <row r="87" spans="2:9" ht="17.25" thickTop="1" thickBot="1" x14ac:dyDescent="0.3">
      <c r="B87" s="10" t="s">
        <v>58</v>
      </c>
      <c r="C87" s="175">
        <f t="shared" si="7"/>
        <v>0</v>
      </c>
      <c r="D87" s="176">
        <f t="shared" si="0"/>
        <v>0</v>
      </c>
      <c r="E87" s="175">
        <f t="shared" si="1"/>
        <v>0</v>
      </c>
      <c r="F87" s="176">
        <f t="shared" si="2"/>
        <v>0</v>
      </c>
      <c r="G87" s="175">
        <f t="shared" si="3"/>
        <v>0</v>
      </c>
      <c r="H87" s="176">
        <f t="shared" si="4"/>
        <v>0</v>
      </c>
      <c r="I87" s="147">
        <f t="shared" si="6"/>
        <v>0</v>
      </c>
    </row>
    <row r="88" spans="2:9" ht="17.25" thickTop="1" thickBot="1" x14ac:dyDescent="0.3">
      <c r="B88" s="10" t="s">
        <v>59</v>
      </c>
      <c r="C88" s="175">
        <f t="shared" si="7"/>
        <v>0</v>
      </c>
      <c r="D88" s="176">
        <f t="shared" si="0"/>
        <v>0</v>
      </c>
      <c r="E88" s="175">
        <f t="shared" si="1"/>
        <v>0</v>
      </c>
      <c r="F88" s="176">
        <f t="shared" si="2"/>
        <v>0</v>
      </c>
      <c r="G88" s="175">
        <f t="shared" si="3"/>
        <v>0</v>
      </c>
      <c r="H88" s="176">
        <f t="shared" si="4"/>
        <v>0</v>
      </c>
      <c r="I88" s="147">
        <f t="shared" si="6"/>
        <v>0</v>
      </c>
    </row>
    <row r="89" spans="2:9" ht="17.25" thickTop="1" thickBot="1" x14ac:dyDescent="0.3">
      <c r="B89" s="10" t="s">
        <v>60</v>
      </c>
      <c r="C89" s="175">
        <f t="shared" si="7"/>
        <v>0</v>
      </c>
      <c r="D89" s="176">
        <f t="shared" si="0"/>
        <v>0</v>
      </c>
      <c r="E89" s="175">
        <f t="shared" si="1"/>
        <v>0</v>
      </c>
      <c r="F89" s="176">
        <f t="shared" si="2"/>
        <v>0</v>
      </c>
      <c r="G89" s="175">
        <f t="shared" si="3"/>
        <v>0</v>
      </c>
      <c r="H89" s="176">
        <f t="shared" si="4"/>
        <v>0</v>
      </c>
      <c r="I89" s="147">
        <f t="shared" si="6"/>
        <v>0</v>
      </c>
    </row>
    <row r="90" spans="2:9" ht="17.25" thickTop="1" thickBot="1" x14ac:dyDescent="0.3">
      <c r="B90" s="16" t="s">
        <v>61</v>
      </c>
      <c r="C90" s="179">
        <f>IFERROR(C44/I44,0)</f>
        <v>0</v>
      </c>
      <c r="D90" s="180">
        <f>IFERROR(D44/I44,0)</f>
        <v>0</v>
      </c>
      <c r="E90" s="179">
        <f>IFERROR(E44/I44,0)</f>
        <v>0</v>
      </c>
      <c r="F90" s="180">
        <f>IFERROR(F44/I44,0)</f>
        <v>0</v>
      </c>
      <c r="G90" s="179">
        <f>IFERROR(G44/I44,0)</f>
        <v>0</v>
      </c>
      <c r="H90" s="180">
        <f>IFERROR(H44/I44,0)</f>
        <v>0</v>
      </c>
      <c r="I90" s="153">
        <f>I44</f>
        <v>0</v>
      </c>
    </row>
    <row r="91" spans="2:9" ht="17.25" thickTop="1" thickBot="1" x14ac:dyDescent="0.3">
      <c r="B91" s="52" t="s">
        <v>62</v>
      </c>
      <c r="C91" s="184">
        <f>IFERROR(C45/I45,0)</f>
        <v>0</v>
      </c>
      <c r="D91" s="185">
        <f>IFERROR(D45/I45,0)</f>
        <v>0</v>
      </c>
      <c r="E91" s="184">
        <f>IFERROR(E45/I45,0)</f>
        <v>0</v>
      </c>
      <c r="F91" s="185">
        <f>IFERROR(F45/I45,0)</f>
        <v>0</v>
      </c>
      <c r="G91" s="184">
        <f>IFERROR(G45/I45,0)</f>
        <v>0</v>
      </c>
      <c r="H91" s="185">
        <f>IFERROR(H45/I45,0)</f>
        <v>0</v>
      </c>
      <c r="I91" s="160">
        <f>I45</f>
        <v>0</v>
      </c>
    </row>
    <row r="92" spans="2:9" ht="17.25" thickTop="1" thickBot="1" x14ac:dyDescent="0.3">
      <c r="B92" s="26" t="s">
        <v>63</v>
      </c>
      <c r="C92" s="186">
        <f>IFERROR(C46/I46,0)</f>
        <v>0</v>
      </c>
      <c r="D92" s="187">
        <f>IFERROR(D46/I46,0)</f>
        <v>0</v>
      </c>
      <c r="E92" s="186">
        <f>IFERROR(E46/I46,0)</f>
        <v>0</v>
      </c>
      <c r="F92" s="187">
        <f>IFERROR(F46/I46,0)</f>
        <v>0</v>
      </c>
      <c r="G92" s="186">
        <f>IFERROR(G46/I46,0)</f>
        <v>0</v>
      </c>
      <c r="H92" s="187">
        <f>IFERROR(H46/I46,0)</f>
        <v>0</v>
      </c>
      <c r="I92" s="163">
        <f>I46</f>
        <v>0</v>
      </c>
    </row>
    <row r="93" spans="2:9" ht="17.25" thickTop="1" thickBot="1" x14ac:dyDescent="0.3">
      <c r="B93" s="29" t="s">
        <v>63</v>
      </c>
      <c r="C93" s="188">
        <f>IFERROR(C47/I47,0)</f>
        <v>0</v>
      </c>
      <c r="D93" s="189">
        <f>IFERROR(D47/I47,0)</f>
        <v>0</v>
      </c>
      <c r="E93" s="190">
        <f>IFERROR(E47/I47,0)</f>
        <v>0</v>
      </c>
      <c r="F93" s="189">
        <f>IFERROR(F47/I47,0)</f>
        <v>0</v>
      </c>
      <c r="G93" s="190">
        <f>IFERROR(G47/I47,0)</f>
        <v>0</v>
      </c>
      <c r="H93" s="189">
        <f>IFERROR(H47/I47,0)</f>
        <v>0</v>
      </c>
      <c r="I93" s="168">
        <f>I47</f>
        <v>0</v>
      </c>
    </row>
    <row r="94" spans="2:9" ht="19.5" thickBot="1" x14ac:dyDescent="0.3">
      <c r="B94" s="33" t="s">
        <v>70</v>
      </c>
      <c r="C94" s="191">
        <f>IFERROR(C48/I48,0)</f>
        <v>0</v>
      </c>
      <c r="D94" s="192">
        <f>IFERROR(D48/I48,0)</f>
        <v>1.5151515151515152E-2</v>
      </c>
      <c r="E94" s="191">
        <f>IFERROR(E48/I48,0)</f>
        <v>0</v>
      </c>
      <c r="F94" s="193">
        <f>IFERROR(F48/I48,0)</f>
        <v>1.5151515151515152E-2</v>
      </c>
      <c r="G94" s="191">
        <f>IFERROR(G48/I48,0)</f>
        <v>0.37878787878787878</v>
      </c>
      <c r="H94" s="193">
        <f>IFERROR(H48/I48,0)</f>
        <v>0.59090909090909094</v>
      </c>
      <c r="I94" s="170">
        <f>SUM(I54,I58,I62,I66,I73,I78,I82,I86,I90,I92)</f>
        <v>66</v>
      </c>
    </row>
  </sheetData>
  <mergeCells count="20">
    <mergeCell ref="B51:I51"/>
    <mergeCell ref="G52:G53"/>
    <mergeCell ref="H52:H53"/>
    <mergeCell ref="I52:I53"/>
    <mergeCell ref="I6:I7"/>
    <mergeCell ref="B6:B7"/>
    <mergeCell ref="C6:C7"/>
    <mergeCell ref="D6:D7"/>
    <mergeCell ref="B52:B53"/>
    <mergeCell ref="C52:C53"/>
    <mergeCell ref="D52:D53"/>
    <mergeCell ref="E52:E53"/>
    <mergeCell ref="F52:F53"/>
    <mergeCell ref="E6:E7"/>
    <mergeCell ref="F6:F7"/>
    <mergeCell ref="G6:G7"/>
    <mergeCell ref="H6:H7"/>
    <mergeCell ref="B2:I2"/>
    <mergeCell ref="B3:I3"/>
    <mergeCell ref="B5:I5"/>
  </mergeCells>
  <pageMargins left="0.7" right="0.7" top="0.75" bottom="0.75" header="0.3" footer="0.3"/>
  <pageSetup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Q95"/>
  <sheetViews>
    <sheetView showGridLines="0" zoomScale="60" zoomScaleNormal="60" workbookViewId="0"/>
  </sheetViews>
  <sheetFormatPr baseColWidth="10" defaultColWidth="11.42578125" defaultRowHeight="15" x14ac:dyDescent="0.25"/>
  <cols>
    <col min="2" max="2" width="46.42578125" customWidth="1"/>
    <col min="3" max="17" width="10.7109375" customWidth="1"/>
  </cols>
  <sheetData>
    <row r="1" spans="2:17" ht="15.75" customHeight="1" thickBot="1" x14ac:dyDescent="0.3"/>
    <row r="2" spans="2:17" ht="43.5" customHeight="1" thickTop="1" x14ac:dyDescent="0.4">
      <c r="B2" s="354" t="str">
        <f>+CONCATENATE("PROMEDIOS ACUMULADOS ",'Portada informe E.A.'!A1," POR PROGRAMAS ACADÉMICOS Y GÉNERO")</f>
        <v>PROMEDIOS ACUMULADOS 2023-2 POR PROGRAMAS ACADÉMICOS Y GÉNERO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6"/>
    </row>
    <row r="3" spans="2:17" ht="43.5" customHeight="1" thickBot="1" x14ac:dyDescent="0.3">
      <c r="B3" s="350" t="s">
        <v>99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2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79"/>
      <c r="C6" s="353" t="s">
        <v>88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 t="s">
        <v>72</v>
      </c>
      <c r="P6" s="348"/>
      <c r="Q6" s="348" t="s">
        <v>73</v>
      </c>
    </row>
    <row r="7" spans="2:17" ht="15" customHeight="1" thickBot="1" x14ac:dyDescent="0.3">
      <c r="B7" s="348" t="s">
        <v>17</v>
      </c>
      <c r="C7" s="348" t="s">
        <v>18</v>
      </c>
      <c r="D7" s="348"/>
      <c r="E7" s="349" t="s">
        <v>19</v>
      </c>
      <c r="F7" s="349"/>
      <c r="G7" s="349" t="s">
        <v>20</v>
      </c>
      <c r="H7" s="349"/>
      <c r="I7" s="349" t="s">
        <v>21</v>
      </c>
      <c r="J7" s="349"/>
      <c r="K7" s="349" t="s">
        <v>22</v>
      </c>
      <c r="L7" s="349"/>
      <c r="M7" s="349" t="s">
        <v>23</v>
      </c>
      <c r="N7" s="349"/>
      <c r="O7" s="348"/>
      <c r="P7" s="348"/>
      <c r="Q7" s="348"/>
    </row>
    <row r="8" spans="2:17" ht="15.75" customHeight="1" thickBot="1" x14ac:dyDescent="0.3">
      <c r="B8" s="348"/>
      <c r="C8" s="66" t="s">
        <v>74</v>
      </c>
      <c r="D8" s="67" t="s">
        <v>75</v>
      </c>
      <c r="E8" s="66" t="s">
        <v>74</v>
      </c>
      <c r="F8" s="80" t="s">
        <v>75</v>
      </c>
      <c r="G8" s="66" t="s">
        <v>74</v>
      </c>
      <c r="H8" s="81" t="s">
        <v>75</v>
      </c>
      <c r="I8" s="66" t="s">
        <v>74</v>
      </c>
      <c r="J8" s="67" t="s">
        <v>75</v>
      </c>
      <c r="K8" s="66" t="s">
        <v>74</v>
      </c>
      <c r="L8" s="67" t="s">
        <v>75</v>
      </c>
      <c r="M8" s="66" t="s">
        <v>74</v>
      </c>
      <c r="N8" s="67" t="s">
        <v>75</v>
      </c>
      <c r="O8" s="66" t="s">
        <v>74</v>
      </c>
      <c r="P8" s="67" t="s">
        <v>75</v>
      </c>
      <c r="Q8" s="348"/>
    </row>
    <row r="9" spans="2:17" ht="20.25" customHeight="1" thickBot="1" x14ac:dyDescent="0.3">
      <c r="B9" s="7" t="s">
        <v>25</v>
      </c>
      <c r="C9" s="8">
        <v>0</v>
      </c>
      <c r="D9" s="9">
        <v>0</v>
      </c>
      <c r="E9" s="8">
        <v>0</v>
      </c>
      <c r="F9" s="9">
        <v>0</v>
      </c>
      <c r="G9" s="8">
        <v>0</v>
      </c>
      <c r="H9" s="9">
        <v>0</v>
      </c>
      <c r="I9" s="8">
        <v>0</v>
      </c>
      <c r="J9" s="9">
        <v>0</v>
      </c>
      <c r="K9" s="8">
        <v>0</v>
      </c>
      <c r="L9" s="9">
        <v>0</v>
      </c>
      <c r="M9" s="8">
        <v>0</v>
      </c>
      <c r="N9" s="9">
        <v>0</v>
      </c>
      <c r="O9" s="8">
        <v>0</v>
      </c>
      <c r="P9" s="9">
        <v>0</v>
      </c>
      <c r="Q9" s="8">
        <v>0</v>
      </c>
    </row>
    <row r="10" spans="2:17" ht="20.25" customHeight="1" thickTop="1" thickBot="1" x14ac:dyDescent="0.3">
      <c r="B10" s="10" t="s">
        <v>26</v>
      </c>
      <c r="C10" s="11">
        <v>0</v>
      </c>
      <c r="D10" s="12">
        <v>0</v>
      </c>
      <c r="E10" s="11">
        <v>0</v>
      </c>
      <c r="F10" s="12">
        <v>0</v>
      </c>
      <c r="G10" s="11">
        <v>0</v>
      </c>
      <c r="H10" s="12">
        <v>0</v>
      </c>
      <c r="I10" s="11">
        <v>0</v>
      </c>
      <c r="J10" s="12">
        <v>0</v>
      </c>
      <c r="K10" s="11">
        <v>0</v>
      </c>
      <c r="L10" s="12">
        <v>0</v>
      </c>
      <c r="M10" s="11">
        <v>0</v>
      </c>
      <c r="N10" s="12">
        <v>0</v>
      </c>
      <c r="O10" s="11">
        <v>0</v>
      </c>
      <c r="P10" s="12">
        <v>0</v>
      </c>
      <c r="Q10" s="11">
        <v>0</v>
      </c>
    </row>
    <row r="11" spans="2:17" ht="20.25" customHeight="1" thickTop="1" thickBot="1" x14ac:dyDescent="0.3">
      <c r="B11" s="10" t="s">
        <v>27</v>
      </c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1">
        <v>0</v>
      </c>
      <c r="J11" s="12">
        <v>0</v>
      </c>
      <c r="K11" s="11">
        <v>0</v>
      </c>
      <c r="L11" s="12">
        <v>0</v>
      </c>
      <c r="M11" s="11">
        <v>0</v>
      </c>
      <c r="N11" s="12">
        <v>0</v>
      </c>
      <c r="O11" s="11">
        <v>0</v>
      </c>
      <c r="P11" s="12">
        <v>0</v>
      </c>
      <c r="Q11" s="11">
        <v>0</v>
      </c>
    </row>
    <row r="12" spans="2:17" ht="17.25" thickTop="1" thickBot="1" x14ac:dyDescent="0.3">
      <c r="B12" s="10" t="s">
        <v>28</v>
      </c>
      <c r="C12" s="11">
        <v>0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1">
        <v>0</v>
      </c>
      <c r="J12" s="12">
        <v>0</v>
      </c>
      <c r="K12" s="11">
        <v>0</v>
      </c>
      <c r="L12" s="12">
        <v>0</v>
      </c>
      <c r="M12" s="11">
        <v>0</v>
      </c>
      <c r="N12" s="12">
        <v>0</v>
      </c>
      <c r="O12" s="11">
        <v>0</v>
      </c>
      <c r="P12" s="12">
        <v>0</v>
      </c>
      <c r="Q12" s="11">
        <v>0</v>
      </c>
    </row>
    <row r="13" spans="2:17" ht="47.25" customHeight="1" thickTop="1" thickBot="1" x14ac:dyDescent="0.3">
      <c r="B13" s="13" t="s">
        <v>29</v>
      </c>
      <c r="C13" s="14">
        <v>0</v>
      </c>
      <c r="D13" s="15">
        <v>0</v>
      </c>
      <c r="E13" s="14">
        <v>0</v>
      </c>
      <c r="F13" s="15">
        <v>0</v>
      </c>
      <c r="G13" s="14">
        <v>0</v>
      </c>
      <c r="H13" s="15">
        <v>0</v>
      </c>
      <c r="I13" s="14">
        <v>0</v>
      </c>
      <c r="J13" s="15">
        <v>0</v>
      </c>
      <c r="K13" s="14">
        <v>2</v>
      </c>
      <c r="L13" s="15">
        <v>0</v>
      </c>
      <c r="M13" s="14">
        <v>0</v>
      </c>
      <c r="N13" s="15">
        <v>0</v>
      </c>
      <c r="O13" s="14">
        <v>2</v>
      </c>
      <c r="P13" s="15">
        <v>0</v>
      </c>
      <c r="Q13" s="14">
        <v>2</v>
      </c>
    </row>
    <row r="14" spans="2:17" ht="17.25" thickTop="1" thickBot="1" x14ac:dyDescent="0.3">
      <c r="B14" s="10" t="s">
        <v>30</v>
      </c>
      <c r="C14" s="11">
        <v>0</v>
      </c>
      <c r="D14" s="12">
        <v>0</v>
      </c>
      <c r="E14" s="11">
        <v>0</v>
      </c>
      <c r="F14" s="12">
        <v>0</v>
      </c>
      <c r="G14" s="11">
        <v>0</v>
      </c>
      <c r="H14" s="12">
        <v>0</v>
      </c>
      <c r="I14" s="11">
        <v>0</v>
      </c>
      <c r="J14" s="12">
        <v>0</v>
      </c>
      <c r="K14" s="11">
        <v>2</v>
      </c>
      <c r="L14" s="12">
        <v>0</v>
      </c>
      <c r="M14" s="11">
        <v>0</v>
      </c>
      <c r="N14" s="12">
        <v>0</v>
      </c>
      <c r="O14" s="11">
        <v>2</v>
      </c>
      <c r="P14" s="12">
        <v>0</v>
      </c>
      <c r="Q14" s="11">
        <v>2</v>
      </c>
    </row>
    <row r="15" spans="2:17" ht="17.25" thickTop="1" thickBot="1" x14ac:dyDescent="0.3">
      <c r="B15" s="10" t="s">
        <v>31</v>
      </c>
      <c r="C15" s="11">
        <v>0</v>
      </c>
      <c r="D15" s="12">
        <v>0</v>
      </c>
      <c r="E15" s="11">
        <v>0</v>
      </c>
      <c r="F15" s="12">
        <v>0</v>
      </c>
      <c r="G15" s="11">
        <v>0</v>
      </c>
      <c r="H15" s="12">
        <v>0</v>
      </c>
      <c r="I15" s="11">
        <v>0</v>
      </c>
      <c r="J15" s="12">
        <v>0</v>
      </c>
      <c r="K15" s="11">
        <v>0</v>
      </c>
      <c r="L15" s="12">
        <v>0</v>
      </c>
      <c r="M15" s="11">
        <v>0</v>
      </c>
      <c r="N15" s="12">
        <v>0</v>
      </c>
      <c r="O15" s="11">
        <v>0</v>
      </c>
      <c r="P15" s="12">
        <v>0</v>
      </c>
      <c r="Q15" s="11">
        <v>0</v>
      </c>
    </row>
    <row r="16" spans="2:17" ht="17.25" thickTop="1" thickBot="1" x14ac:dyDescent="0.3">
      <c r="B16" s="10" t="s">
        <v>32</v>
      </c>
      <c r="C16" s="11">
        <v>0</v>
      </c>
      <c r="D16" s="12">
        <v>0</v>
      </c>
      <c r="E16" s="11">
        <v>0</v>
      </c>
      <c r="F16" s="12">
        <v>0</v>
      </c>
      <c r="G16" s="11">
        <v>0</v>
      </c>
      <c r="H16" s="12">
        <v>0</v>
      </c>
      <c r="I16" s="11">
        <v>0</v>
      </c>
      <c r="J16" s="12">
        <v>0</v>
      </c>
      <c r="K16" s="11">
        <v>0</v>
      </c>
      <c r="L16" s="12">
        <v>0</v>
      </c>
      <c r="M16" s="11">
        <v>0</v>
      </c>
      <c r="N16" s="12">
        <v>0</v>
      </c>
      <c r="O16" s="11">
        <v>0</v>
      </c>
      <c r="P16" s="12">
        <v>0</v>
      </c>
      <c r="Q16" s="11">
        <v>0</v>
      </c>
    </row>
    <row r="17" spans="2:17" ht="17.25" thickTop="1" thickBot="1" x14ac:dyDescent="0.3">
      <c r="B17" s="16" t="s">
        <v>33</v>
      </c>
      <c r="C17" s="17">
        <v>0</v>
      </c>
      <c r="D17" s="18">
        <v>0</v>
      </c>
      <c r="E17" s="17">
        <v>0</v>
      </c>
      <c r="F17" s="18">
        <v>0</v>
      </c>
      <c r="G17" s="17">
        <v>0</v>
      </c>
      <c r="H17" s="18">
        <v>0</v>
      </c>
      <c r="I17" s="17">
        <v>0</v>
      </c>
      <c r="J17" s="18">
        <v>0</v>
      </c>
      <c r="K17" s="17">
        <v>15</v>
      </c>
      <c r="L17" s="18">
        <v>6</v>
      </c>
      <c r="M17" s="17">
        <v>19</v>
      </c>
      <c r="N17" s="18">
        <v>18</v>
      </c>
      <c r="O17" s="17">
        <v>34</v>
      </c>
      <c r="P17" s="18">
        <v>24</v>
      </c>
      <c r="Q17" s="17">
        <v>58</v>
      </c>
    </row>
    <row r="18" spans="2:17" ht="17.25" thickTop="1" thickBot="1" x14ac:dyDescent="0.3">
      <c r="B18" s="10" t="s">
        <v>34</v>
      </c>
      <c r="C18" s="11">
        <v>0</v>
      </c>
      <c r="D18" s="12">
        <v>0</v>
      </c>
      <c r="E18" s="11">
        <v>0</v>
      </c>
      <c r="F18" s="12">
        <v>0</v>
      </c>
      <c r="G18" s="11">
        <v>0</v>
      </c>
      <c r="H18" s="12">
        <v>0</v>
      </c>
      <c r="I18" s="11">
        <v>0</v>
      </c>
      <c r="J18" s="12">
        <v>0</v>
      </c>
      <c r="K18" s="11">
        <v>15</v>
      </c>
      <c r="L18" s="12">
        <v>6</v>
      </c>
      <c r="M18" s="11">
        <v>19</v>
      </c>
      <c r="N18" s="12">
        <v>18</v>
      </c>
      <c r="O18" s="11">
        <v>34</v>
      </c>
      <c r="P18" s="12">
        <v>24</v>
      </c>
      <c r="Q18" s="11">
        <v>58</v>
      </c>
    </row>
    <row r="19" spans="2:17" ht="17.25" thickTop="1" thickBot="1" x14ac:dyDescent="0.3">
      <c r="B19" s="10" t="s">
        <v>35</v>
      </c>
      <c r="C19" s="11">
        <v>0</v>
      </c>
      <c r="D19" s="12">
        <v>0</v>
      </c>
      <c r="E19" s="11">
        <v>0</v>
      </c>
      <c r="F19" s="12">
        <v>0</v>
      </c>
      <c r="G19" s="11">
        <v>0</v>
      </c>
      <c r="H19" s="12">
        <v>0</v>
      </c>
      <c r="I19" s="11">
        <v>0</v>
      </c>
      <c r="J19" s="12">
        <v>0</v>
      </c>
      <c r="K19" s="11">
        <v>0</v>
      </c>
      <c r="L19" s="12">
        <v>0</v>
      </c>
      <c r="M19" s="11">
        <v>0</v>
      </c>
      <c r="N19" s="12">
        <v>0</v>
      </c>
      <c r="O19" s="11">
        <v>0</v>
      </c>
      <c r="P19" s="12">
        <v>0</v>
      </c>
      <c r="Q19" s="11">
        <v>0</v>
      </c>
    </row>
    <row r="20" spans="2:17" ht="17.25" thickTop="1" thickBot="1" x14ac:dyDescent="0.3">
      <c r="B20" s="10" t="s">
        <v>36</v>
      </c>
      <c r="C20" s="11">
        <v>0</v>
      </c>
      <c r="D20" s="12">
        <v>0</v>
      </c>
      <c r="E20" s="11">
        <v>0</v>
      </c>
      <c r="F20" s="12">
        <v>0</v>
      </c>
      <c r="G20" s="11">
        <v>0</v>
      </c>
      <c r="H20" s="12">
        <v>0</v>
      </c>
      <c r="I20" s="11">
        <v>0</v>
      </c>
      <c r="J20" s="12">
        <v>0</v>
      </c>
      <c r="K20" s="11">
        <v>0</v>
      </c>
      <c r="L20" s="12">
        <v>0</v>
      </c>
      <c r="M20" s="11">
        <v>0</v>
      </c>
      <c r="N20" s="12">
        <v>0</v>
      </c>
      <c r="O20" s="11">
        <v>0</v>
      </c>
      <c r="P20" s="12">
        <v>0</v>
      </c>
      <c r="Q20" s="11">
        <v>0</v>
      </c>
    </row>
    <row r="21" spans="2:17" ht="17.25" thickTop="1" thickBot="1" x14ac:dyDescent="0.3">
      <c r="B21" s="19" t="s">
        <v>37</v>
      </c>
      <c r="C21" s="14">
        <v>0</v>
      </c>
      <c r="D21" s="15">
        <v>0</v>
      </c>
      <c r="E21" s="14">
        <v>0</v>
      </c>
      <c r="F21" s="15">
        <v>1</v>
      </c>
      <c r="G21" s="14">
        <v>0</v>
      </c>
      <c r="H21" s="15">
        <v>0</v>
      </c>
      <c r="I21" s="14">
        <v>1</v>
      </c>
      <c r="J21" s="15">
        <v>0</v>
      </c>
      <c r="K21" s="14">
        <v>0</v>
      </c>
      <c r="L21" s="15">
        <v>2</v>
      </c>
      <c r="M21" s="14">
        <v>0</v>
      </c>
      <c r="N21" s="15">
        <v>2</v>
      </c>
      <c r="O21" s="14">
        <v>1</v>
      </c>
      <c r="P21" s="15">
        <v>5</v>
      </c>
      <c r="Q21" s="14">
        <v>6</v>
      </c>
    </row>
    <row r="22" spans="2:17" ht="17.25" thickTop="1" thickBot="1" x14ac:dyDescent="0.3">
      <c r="B22" s="20" t="s">
        <v>38</v>
      </c>
      <c r="C22" s="21">
        <v>0</v>
      </c>
      <c r="D22" s="22">
        <v>0</v>
      </c>
      <c r="E22" s="21">
        <v>0</v>
      </c>
      <c r="F22" s="22">
        <v>1</v>
      </c>
      <c r="G22" s="21">
        <v>0</v>
      </c>
      <c r="H22" s="22">
        <v>0</v>
      </c>
      <c r="I22" s="21">
        <v>1</v>
      </c>
      <c r="J22" s="22">
        <v>0</v>
      </c>
      <c r="K22" s="21">
        <v>0</v>
      </c>
      <c r="L22" s="22">
        <v>0</v>
      </c>
      <c r="M22" s="21">
        <v>0</v>
      </c>
      <c r="N22" s="22">
        <v>1</v>
      </c>
      <c r="O22" s="21">
        <v>1</v>
      </c>
      <c r="P22" s="22">
        <v>2</v>
      </c>
      <c r="Q22" s="21">
        <v>3</v>
      </c>
    </row>
    <row r="23" spans="2:17" ht="17.25" thickTop="1" thickBot="1" x14ac:dyDescent="0.3">
      <c r="B23" s="10" t="s">
        <v>39</v>
      </c>
      <c r="C23" s="11">
        <v>0</v>
      </c>
      <c r="D23" s="12">
        <v>0</v>
      </c>
      <c r="E23" s="11">
        <v>0</v>
      </c>
      <c r="F23" s="12">
        <v>0</v>
      </c>
      <c r="G23" s="11">
        <v>0</v>
      </c>
      <c r="H23" s="12">
        <v>0</v>
      </c>
      <c r="I23" s="11">
        <v>0</v>
      </c>
      <c r="J23" s="12">
        <v>0</v>
      </c>
      <c r="K23" s="11">
        <v>0</v>
      </c>
      <c r="L23" s="12">
        <v>1</v>
      </c>
      <c r="M23" s="11">
        <v>0</v>
      </c>
      <c r="N23" s="12">
        <v>1</v>
      </c>
      <c r="O23" s="11">
        <v>0</v>
      </c>
      <c r="P23" s="12">
        <v>2</v>
      </c>
      <c r="Q23" s="11">
        <v>2</v>
      </c>
    </row>
    <row r="24" spans="2:17" ht="17.25" thickTop="1" thickBot="1" x14ac:dyDescent="0.3">
      <c r="B24" s="10" t="s">
        <v>40</v>
      </c>
      <c r="C24" s="11">
        <v>0</v>
      </c>
      <c r="D24" s="12">
        <v>0</v>
      </c>
      <c r="E24" s="11">
        <v>0</v>
      </c>
      <c r="F24" s="12">
        <v>0</v>
      </c>
      <c r="G24" s="11">
        <v>0</v>
      </c>
      <c r="H24" s="12">
        <v>0</v>
      </c>
      <c r="I24" s="11">
        <v>0</v>
      </c>
      <c r="J24" s="12">
        <v>0</v>
      </c>
      <c r="K24" s="11">
        <v>0</v>
      </c>
      <c r="L24" s="12">
        <v>0</v>
      </c>
      <c r="M24" s="11">
        <v>0</v>
      </c>
      <c r="N24" s="12">
        <v>0</v>
      </c>
      <c r="O24" s="11">
        <v>0</v>
      </c>
      <c r="P24" s="12">
        <v>0</v>
      </c>
      <c r="Q24" s="11">
        <v>0</v>
      </c>
    </row>
    <row r="25" spans="2:17" ht="17.25" thickTop="1" thickBot="1" x14ac:dyDescent="0.3">
      <c r="B25" s="20" t="s">
        <v>41</v>
      </c>
      <c r="C25" s="21">
        <v>0</v>
      </c>
      <c r="D25" s="22">
        <v>0</v>
      </c>
      <c r="E25" s="21">
        <v>0</v>
      </c>
      <c r="F25" s="22">
        <v>0</v>
      </c>
      <c r="G25" s="21">
        <v>0</v>
      </c>
      <c r="H25" s="22">
        <v>0</v>
      </c>
      <c r="I25" s="21">
        <v>0</v>
      </c>
      <c r="J25" s="22">
        <v>0</v>
      </c>
      <c r="K25" s="21">
        <v>0</v>
      </c>
      <c r="L25" s="22">
        <v>0</v>
      </c>
      <c r="M25" s="21">
        <v>0</v>
      </c>
      <c r="N25" s="22">
        <v>0</v>
      </c>
      <c r="O25" s="21">
        <v>0</v>
      </c>
      <c r="P25" s="22">
        <v>0</v>
      </c>
      <c r="Q25" s="21">
        <v>0</v>
      </c>
    </row>
    <row r="26" spans="2:17" ht="17.25" thickTop="1" thickBot="1" x14ac:dyDescent="0.3">
      <c r="B26" s="10" t="s">
        <v>42</v>
      </c>
      <c r="C26" s="11">
        <v>0</v>
      </c>
      <c r="D26" s="12">
        <v>0</v>
      </c>
      <c r="E26" s="11">
        <v>0</v>
      </c>
      <c r="F26" s="12">
        <v>0</v>
      </c>
      <c r="G26" s="11">
        <v>0</v>
      </c>
      <c r="H26" s="12">
        <v>0</v>
      </c>
      <c r="I26" s="11">
        <v>0</v>
      </c>
      <c r="J26" s="12">
        <v>0</v>
      </c>
      <c r="K26" s="11">
        <v>0</v>
      </c>
      <c r="L26" s="12">
        <v>0</v>
      </c>
      <c r="M26" s="11">
        <v>0</v>
      </c>
      <c r="N26" s="12">
        <v>0</v>
      </c>
      <c r="O26" s="11">
        <v>0</v>
      </c>
      <c r="P26" s="12">
        <v>0</v>
      </c>
      <c r="Q26" s="11">
        <v>0</v>
      </c>
    </row>
    <row r="27" spans="2:17" ht="17.25" thickTop="1" thickBot="1" x14ac:dyDescent="0.3">
      <c r="B27" s="10" t="s">
        <v>43</v>
      </c>
      <c r="C27" s="11">
        <v>0</v>
      </c>
      <c r="D27" s="12">
        <v>0</v>
      </c>
      <c r="E27" s="11">
        <v>0</v>
      </c>
      <c r="F27" s="12">
        <v>0</v>
      </c>
      <c r="G27" s="11">
        <v>0</v>
      </c>
      <c r="H27" s="12">
        <v>0</v>
      </c>
      <c r="I27" s="11">
        <v>0</v>
      </c>
      <c r="J27" s="12">
        <v>0</v>
      </c>
      <c r="K27" s="11">
        <v>0</v>
      </c>
      <c r="L27" s="12">
        <v>1</v>
      </c>
      <c r="M27" s="11">
        <v>0</v>
      </c>
      <c r="N27" s="12">
        <v>0</v>
      </c>
      <c r="O27" s="11">
        <v>0</v>
      </c>
      <c r="P27" s="12">
        <v>1</v>
      </c>
      <c r="Q27" s="11">
        <v>1</v>
      </c>
    </row>
    <row r="28" spans="2:17" ht="40.5" customHeight="1" thickTop="1" thickBot="1" x14ac:dyDescent="0.3">
      <c r="B28" s="23" t="s">
        <v>44</v>
      </c>
      <c r="C28" s="17">
        <v>0</v>
      </c>
      <c r="D28" s="18">
        <v>0</v>
      </c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  <c r="K28" s="17">
        <v>0</v>
      </c>
      <c r="L28" s="18">
        <v>0</v>
      </c>
      <c r="M28" s="17">
        <v>0</v>
      </c>
      <c r="N28" s="18">
        <v>0</v>
      </c>
      <c r="O28" s="17">
        <v>0</v>
      </c>
      <c r="P28" s="18">
        <v>0</v>
      </c>
      <c r="Q28" s="17">
        <v>0</v>
      </c>
    </row>
    <row r="29" spans="2:17" ht="17.25" thickTop="1" thickBot="1" x14ac:dyDescent="0.3">
      <c r="B29" s="20" t="s">
        <v>45</v>
      </c>
      <c r="C29" s="21">
        <v>0</v>
      </c>
      <c r="D29" s="22">
        <v>0</v>
      </c>
      <c r="E29" s="21">
        <v>0</v>
      </c>
      <c r="F29" s="22">
        <v>0</v>
      </c>
      <c r="G29" s="21">
        <v>0</v>
      </c>
      <c r="H29" s="22">
        <v>0</v>
      </c>
      <c r="I29" s="21">
        <v>0</v>
      </c>
      <c r="J29" s="22">
        <v>0</v>
      </c>
      <c r="K29" s="21">
        <v>0</v>
      </c>
      <c r="L29" s="22">
        <v>0</v>
      </c>
      <c r="M29" s="21">
        <v>0</v>
      </c>
      <c r="N29" s="22">
        <v>0</v>
      </c>
      <c r="O29" s="21">
        <v>0</v>
      </c>
      <c r="P29" s="22">
        <v>0</v>
      </c>
      <c r="Q29" s="21">
        <v>0</v>
      </c>
    </row>
    <row r="30" spans="2:17" ht="17.25" thickTop="1" thickBot="1" x14ac:dyDescent="0.3">
      <c r="B30" s="10" t="s">
        <v>46</v>
      </c>
      <c r="C30" s="11">
        <v>0</v>
      </c>
      <c r="D30" s="12">
        <v>0</v>
      </c>
      <c r="E30" s="11">
        <v>0</v>
      </c>
      <c r="F30" s="12">
        <v>0</v>
      </c>
      <c r="G30" s="11">
        <v>0</v>
      </c>
      <c r="H30" s="12">
        <v>0</v>
      </c>
      <c r="I30" s="11">
        <v>0</v>
      </c>
      <c r="J30" s="12">
        <v>0</v>
      </c>
      <c r="K30" s="11">
        <v>0</v>
      </c>
      <c r="L30" s="12">
        <v>0</v>
      </c>
      <c r="M30" s="11">
        <v>0</v>
      </c>
      <c r="N30" s="12">
        <v>0</v>
      </c>
      <c r="O30" s="11">
        <v>0</v>
      </c>
      <c r="P30" s="12">
        <v>0</v>
      </c>
      <c r="Q30" s="11">
        <v>0</v>
      </c>
    </row>
    <row r="31" spans="2:17" ht="17.25" thickTop="1" thickBot="1" x14ac:dyDescent="0.3">
      <c r="B31" s="10" t="s">
        <v>47</v>
      </c>
      <c r="C31" s="11">
        <v>0</v>
      </c>
      <c r="D31" s="12">
        <v>0</v>
      </c>
      <c r="E31" s="11">
        <v>0</v>
      </c>
      <c r="F31" s="12">
        <v>0</v>
      </c>
      <c r="G31" s="11">
        <v>0</v>
      </c>
      <c r="H31" s="12">
        <v>0</v>
      </c>
      <c r="I31" s="11">
        <v>0</v>
      </c>
      <c r="J31" s="12">
        <v>0</v>
      </c>
      <c r="K31" s="11">
        <v>0</v>
      </c>
      <c r="L31" s="12">
        <v>0</v>
      </c>
      <c r="M31" s="11">
        <v>0</v>
      </c>
      <c r="N31" s="12">
        <v>0</v>
      </c>
      <c r="O31" s="11">
        <v>0</v>
      </c>
      <c r="P31" s="12">
        <v>0</v>
      </c>
      <c r="Q31" s="11">
        <v>0</v>
      </c>
    </row>
    <row r="32" spans="2:17" ht="17.25" thickTop="1" thickBot="1" x14ac:dyDescent="0.3">
      <c r="B32" s="10" t="s">
        <v>48</v>
      </c>
      <c r="C32" s="11">
        <v>0</v>
      </c>
      <c r="D32" s="12">
        <v>0</v>
      </c>
      <c r="E32" s="11">
        <v>0</v>
      </c>
      <c r="F32" s="12">
        <v>0</v>
      </c>
      <c r="G32" s="11">
        <v>0</v>
      </c>
      <c r="H32" s="12">
        <v>0</v>
      </c>
      <c r="I32" s="11">
        <v>0</v>
      </c>
      <c r="J32" s="12">
        <v>0</v>
      </c>
      <c r="K32" s="11">
        <v>0</v>
      </c>
      <c r="L32" s="12">
        <v>0</v>
      </c>
      <c r="M32" s="11">
        <v>0</v>
      </c>
      <c r="N32" s="12">
        <v>0</v>
      </c>
      <c r="O32" s="11">
        <v>0</v>
      </c>
      <c r="P32" s="12">
        <v>0</v>
      </c>
      <c r="Q32" s="11">
        <v>0</v>
      </c>
    </row>
    <row r="33" spans="2:17" ht="36.75" customHeight="1" thickTop="1" thickBot="1" x14ac:dyDescent="0.3">
      <c r="B33" s="23" t="s">
        <v>49</v>
      </c>
      <c r="C33" s="17">
        <v>0</v>
      </c>
      <c r="D33" s="18">
        <v>0</v>
      </c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  <c r="K33" s="17">
        <v>0</v>
      </c>
      <c r="L33" s="18">
        <v>0</v>
      </c>
      <c r="M33" s="17">
        <v>0</v>
      </c>
      <c r="N33" s="18">
        <v>0</v>
      </c>
      <c r="O33" s="17">
        <v>0</v>
      </c>
      <c r="P33" s="18">
        <v>0</v>
      </c>
      <c r="Q33" s="17">
        <v>0</v>
      </c>
    </row>
    <row r="34" spans="2:17" ht="17.25" thickTop="1" thickBot="1" x14ac:dyDescent="0.3">
      <c r="B34" s="10" t="s">
        <v>50</v>
      </c>
      <c r="C34" s="11">
        <v>0</v>
      </c>
      <c r="D34" s="12">
        <v>0</v>
      </c>
      <c r="E34" s="11">
        <v>0</v>
      </c>
      <c r="F34" s="12">
        <v>0</v>
      </c>
      <c r="G34" s="11">
        <v>0</v>
      </c>
      <c r="H34" s="12">
        <v>0</v>
      </c>
      <c r="I34" s="11">
        <v>0</v>
      </c>
      <c r="J34" s="12">
        <v>0</v>
      </c>
      <c r="K34" s="11">
        <v>0</v>
      </c>
      <c r="L34" s="12">
        <v>0</v>
      </c>
      <c r="M34" s="11">
        <v>0</v>
      </c>
      <c r="N34" s="12">
        <v>0</v>
      </c>
      <c r="O34" s="11">
        <v>0</v>
      </c>
      <c r="P34" s="12">
        <v>0</v>
      </c>
      <c r="Q34" s="11">
        <v>0</v>
      </c>
    </row>
    <row r="35" spans="2:17" ht="17.25" thickTop="1" thickBot="1" x14ac:dyDescent="0.3">
      <c r="B35" s="10" t="s">
        <v>51</v>
      </c>
      <c r="C35" s="11">
        <v>0</v>
      </c>
      <c r="D35" s="12">
        <v>0</v>
      </c>
      <c r="E35" s="11">
        <v>0</v>
      </c>
      <c r="F35" s="12">
        <v>0</v>
      </c>
      <c r="G35" s="11">
        <v>0</v>
      </c>
      <c r="H35" s="12">
        <v>0</v>
      </c>
      <c r="I35" s="11">
        <v>0</v>
      </c>
      <c r="J35" s="12">
        <v>0</v>
      </c>
      <c r="K35" s="11">
        <v>0</v>
      </c>
      <c r="L35" s="12">
        <v>0</v>
      </c>
      <c r="M35" s="11">
        <v>0</v>
      </c>
      <c r="N35" s="12">
        <v>0</v>
      </c>
      <c r="O35" s="11">
        <v>0</v>
      </c>
      <c r="P35" s="12">
        <v>0</v>
      </c>
      <c r="Q35" s="11">
        <v>0</v>
      </c>
    </row>
    <row r="36" spans="2:17" ht="17.25" thickTop="1" thickBot="1" x14ac:dyDescent="0.3">
      <c r="B36" s="10" t="s">
        <v>52</v>
      </c>
      <c r="C36" s="11">
        <v>0</v>
      </c>
      <c r="D36" s="12">
        <v>0</v>
      </c>
      <c r="E36" s="11">
        <v>0</v>
      </c>
      <c r="F36" s="12">
        <v>0</v>
      </c>
      <c r="G36" s="11">
        <v>0</v>
      </c>
      <c r="H36" s="12">
        <v>0</v>
      </c>
      <c r="I36" s="11">
        <v>0</v>
      </c>
      <c r="J36" s="12">
        <v>0</v>
      </c>
      <c r="K36" s="11">
        <v>0</v>
      </c>
      <c r="L36" s="12">
        <v>0</v>
      </c>
      <c r="M36" s="11">
        <v>0</v>
      </c>
      <c r="N36" s="12">
        <v>0</v>
      </c>
      <c r="O36" s="11">
        <v>0</v>
      </c>
      <c r="P36" s="12">
        <v>0</v>
      </c>
      <c r="Q36" s="11">
        <v>0</v>
      </c>
    </row>
    <row r="37" spans="2:17" ht="41.25" customHeight="1" thickTop="1" thickBot="1" x14ac:dyDescent="0.3">
      <c r="B37" s="23" t="s">
        <v>53</v>
      </c>
      <c r="C37" s="17">
        <v>0</v>
      </c>
      <c r="D37" s="18">
        <v>0</v>
      </c>
      <c r="E37" s="17">
        <v>0</v>
      </c>
      <c r="F37" s="18">
        <v>0</v>
      </c>
      <c r="G37" s="17">
        <v>0</v>
      </c>
      <c r="H37" s="18">
        <v>0</v>
      </c>
      <c r="I37" s="17">
        <v>0</v>
      </c>
      <c r="J37" s="18">
        <v>0</v>
      </c>
      <c r="K37" s="17">
        <v>0</v>
      </c>
      <c r="L37" s="18">
        <v>0</v>
      </c>
      <c r="M37" s="17">
        <v>0</v>
      </c>
      <c r="N37" s="18">
        <v>0</v>
      </c>
      <c r="O37" s="17">
        <v>0</v>
      </c>
      <c r="P37" s="18">
        <v>0</v>
      </c>
      <c r="Q37" s="17">
        <v>0</v>
      </c>
    </row>
    <row r="38" spans="2:17" ht="17.25" thickTop="1" thickBot="1" x14ac:dyDescent="0.3">
      <c r="B38" s="10" t="s">
        <v>76</v>
      </c>
      <c r="C38" s="11">
        <v>0</v>
      </c>
      <c r="D38" s="12">
        <v>0</v>
      </c>
      <c r="E38" s="11">
        <v>0</v>
      </c>
      <c r="F38" s="12">
        <v>0</v>
      </c>
      <c r="G38" s="11">
        <v>0</v>
      </c>
      <c r="H38" s="12">
        <v>0</v>
      </c>
      <c r="I38" s="11">
        <v>0</v>
      </c>
      <c r="J38" s="12">
        <v>0</v>
      </c>
      <c r="K38" s="11">
        <v>0</v>
      </c>
      <c r="L38" s="12">
        <v>0</v>
      </c>
      <c r="M38" s="11">
        <v>0</v>
      </c>
      <c r="N38" s="12">
        <v>0</v>
      </c>
      <c r="O38" s="11">
        <v>0</v>
      </c>
      <c r="P38" s="12">
        <v>0</v>
      </c>
      <c r="Q38" s="11">
        <v>0</v>
      </c>
    </row>
    <row r="39" spans="2:17" ht="17.25" thickTop="1" thickBot="1" x14ac:dyDescent="0.3">
      <c r="B39" s="10" t="s">
        <v>55</v>
      </c>
      <c r="C39" s="11">
        <v>0</v>
      </c>
      <c r="D39" s="12">
        <v>0</v>
      </c>
      <c r="E39" s="11">
        <v>0</v>
      </c>
      <c r="F39" s="12">
        <v>0</v>
      </c>
      <c r="G39" s="11">
        <v>0</v>
      </c>
      <c r="H39" s="12">
        <v>0</v>
      </c>
      <c r="I39" s="11">
        <v>0</v>
      </c>
      <c r="J39" s="12">
        <v>0</v>
      </c>
      <c r="K39" s="11">
        <v>0</v>
      </c>
      <c r="L39" s="12">
        <v>0</v>
      </c>
      <c r="M39" s="11">
        <v>0</v>
      </c>
      <c r="N39" s="12">
        <v>0</v>
      </c>
      <c r="O39" s="11">
        <v>0</v>
      </c>
      <c r="P39" s="12">
        <v>0</v>
      </c>
      <c r="Q39" s="11">
        <v>0</v>
      </c>
    </row>
    <row r="40" spans="2:17" ht="17.25" thickTop="1" thickBot="1" x14ac:dyDescent="0.3">
      <c r="B40" s="10" t="s">
        <v>56</v>
      </c>
      <c r="C40" s="11">
        <v>0</v>
      </c>
      <c r="D40" s="12">
        <v>0</v>
      </c>
      <c r="E40" s="11">
        <v>0</v>
      </c>
      <c r="F40" s="12">
        <v>0</v>
      </c>
      <c r="G40" s="11">
        <v>0</v>
      </c>
      <c r="H40" s="12">
        <v>0</v>
      </c>
      <c r="I40" s="11">
        <v>0</v>
      </c>
      <c r="J40" s="12">
        <v>0</v>
      </c>
      <c r="K40" s="11">
        <v>0</v>
      </c>
      <c r="L40" s="12">
        <v>0</v>
      </c>
      <c r="M40" s="11">
        <v>0</v>
      </c>
      <c r="N40" s="12">
        <v>0</v>
      </c>
      <c r="O40" s="11">
        <v>0</v>
      </c>
      <c r="P40" s="12">
        <v>0</v>
      </c>
      <c r="Q40" s="11">
        <v>0</v>
      </c>
    </row>
    <row r="41" spans="2:17" ht="17.25" thickTop="1" thickBot="1" x14ac:dyDescent="0.3">
      <c r="B41" s="23" t="s">
        <v>57</v>
      </c>
      <c r="C41" s="17">
        <v>0</v>
      </c>
      <c r="D41" s="18">
        <v>0</v>
      </c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  <c r="K41" s="17">
        <v>0</v>
      </c>
      <c r="L41" s="18">
        <v>0</v>
      </c>
      <c r="M41" s="17">
        <v>0</v>
      </c>
      <c r="N41" s="18">
        <v>0</v>
      </c>
      <c r="O41" s="17">
        <v>0</v>
      </c>
      <c r="P41" s="18">
        <v>0</v>
      </c>
      <c r="Q41" s="17">
        <v>0</v>
      </c>
    </row>
    <row r="42" spans="2:17" ht="17.25" thickTop="1" thickBot="1" x14ac:dyDescent="0.3">
      <c r="B42" s="10" t="s">
        <v>58</v>
      </c>
      <c r="C42" s="11">
        <v>0</v>
      </c>
      <c r="D42" s="12">
        <v>0</v>
      </c>
      <c r="E42" s="11">
        <v>0</v>
      </c>
      <c r="F42" s="12">
        <v>0</v>
      </c>
      <c r="G42" s="11">
        <v>0</v>
      </c>
      <c r="H42" s="12">
        <v>0</v>
      </c>
      <c r="I42" s="11">
        <v>0</v>
      </c>
      <c r="J42" s="12">
        <v>0</v>
      </c>
      <c r="K42" s="11">
        <v>0</v>
      </c>
      <c r="L42" s="12">
        <v>0</v>
      </c>
      <c r="M42" s="11">
        <v>0</v>
      </c>
      <c r="N42" s="12">
        <v>0</v>
      </c>
      <c r="O42" s="11">
        <v>0</v>
      </c>
      <c r="P42" s="12">
        <v>0</v>
      </c>
      <c r="Q42" s="11">
        <v>0</v>
      </c>
    </row>
    <row r="43" spans="2:17" ht="17.25" thickTop="1" thickBot="1" x14ac:dyDescent="0.3">
      <c r="B43" s="10" t="s">
        <v>59</v>
      </c>
      <c r="C43" s="11">
        <v>0</v>
      </c>
      <c r="D43" s="12">
        <v>0</v>
      </c>
      <c r="E43" s="11">
        <v>0</v>
      </c>
      <c r="F43" s="12">
        <v>0</v>
      </c>
      <c r="G43" s="11">
        <v>0</v>
      </c>
      <c r="H43" s="12">
        <v>0</v>
      </c>
      <c r="I43" s="11">
        <v>0</v>
      </c>
      <c r="J43" s="12">
        <v>0</v>
      </c>
      <c r="K43" s="11">
        <v>0</v>
      </c>
      <c r="L43" s="12">
        <v>0</v>
      </c>
      <c r="M43" s="11">
        <v>0</v>
      </c>
      <c r="N43" s="12">
        <v>0</v>
      </c>
      <c r="O43" s="11">
        <v>0</v>
      </c>
      <c r="P43" s="12">
        <v>0</v>
      </c>
      <c r="Q43" s="11">
        <v>0</v>
      </c>
    </row>
    <row r="44" spans="2:17" ht="17.25" thickTop="1" thickBot="1" x14ac:dyDescent="0.3">
      <c r="B44" s="10" t="s">
        <v>60</v>
      </c>
      <c r="C44" s="11">
        <v>0</v>
      </c>
      <c r="D44" s="12">
        <v>0</v>
      </c>
      <c r="E44" s="11">
        <v>0</v>
      </c>
      <c r="F44" s="12">
        <v>0</v>
      </c>
      <c r="G44" s="11">
        <v>0</v>
      </c>
      <c r="H44" s="12">
        <v>0</v>
      </c>
      <c r="I44" s="11">
        <v>0</v>
      </c>
      <c r="J44" s="12">
        <v>0</v>
      </c>
      <c r="K44" s="11">
        <v>0</v>
      </c>
      <c r="L44" s="12">
        <v>0</v>
      </c>
      <c r="M44" s="11">
        <v>0</v>
      </c>
      <c r="N44" s="12">
        <v>0</v>
      </c>
      <c r="O44" s="11">
        <v>0</v>
      </c>
      <c r="P44" s="12">
        <v>0</v>
      </c>
      <c r="Q44" s="11">
        <v>0</v>
      </c>
    </row>
    <row r="45" spans="2:17" ht="17.25" thickTop="1" thickBot="1" x14ac:dyDescent="0.3">
      <c r="B45" s="16" t="s">
        <v>61</v>
      </c>
      <c r="C45" s="17">
        <v>0</v>
      </c>
      <c r="D45" s="18">
        <v>0</v>
      </c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  <c r="K45" s="17">
        <v>0</v>
      </c>
      <c r="L45" s="18">
        <v>0</v>
      </c>
      <c r="M45" s="17">
        <v>0</v>
      </c>
      <c r="N45" s="18">
        <v>0</v>
      </c>
      <c r="O45" s="17">
        <v>0</v>
      </c>
      <c r="P45" s="18">
        <v>0</v>
      </c>
      <c r="Q45" s="17">
        <v>0</v>
      </c>
    </row>
    <row r="46" spans="2:17" ht="17.25" thickTop="1" thickBot="1" x14ac:dyDescent="0.3">
      <c r="B46" s="10" t="s">
        <v>62</v>
      </c>
      <c r="C46" s="24">
        <v>0</v>
      </c>
      <c r="D46" s="25">
        <v>0</v>
      </c>
      <c r="E46" s="24">
        <v>0</v>
      </c>
      <c r="F46" s="25">
        <v>0</v>
      </c>
      <c r="G46" s="24">
        <v>0</v>
      </c>
      <c r="H46" s="25">
        <v>0</v>
      </c>
      <c r="I46" s="24">
        <v>0</v>
      </c>
      <c r="J46" s="25">
        <v>0</v>
      </c>
      <c r="K46" s="24">
        <v>0</v>
      </c>
      <c r="L46" s="25">
        <v>0</v>
      </c>
      <c r="M46" s="24">
        <v>0</v>
      </c>
      <c r="N46" s="25">
        <v>0</v>
      </c>
      <c r="O46" s="24">
        <v>0</v>
      </c>
      <c r="P46" s="25">
        <v>0</v>
      </c>
      <c r="Q46" s="24">
        <v>0</v>
      </c>
    </row>
    <row r="47" spans="2:17" ht="17.25" thickTop="1" thickBot="1" x14ac:dyDescent="0.3">
      <c r="B47" s="26" t="s">
        <v>63</v>
      </c>
      <c r="C47" s="27">
        <v>0</v>
      </c>
      <c r="D47" s="28">
        <v>0</v>
      </c>
      <c r="E47" s="27">
        <v>0</v>
      </c>
      <c r="F47" s="28">
        <v>0</v>
      </c>
      <c r="G47" s="27">
        <v>0</v>
      </c>
      <c r="H47" s="28">
        <v>0</v>
      </c>
      <c r="I47" s="27">
        <v>0</v>
      </c>
      <c r="J47" s="28">
        <v>0</v>
      </c>
      <c r="K47" s="27">
        <v>0</v>
      </c>
      <c r="L47" s="28">
        <v>0</v>
      </c>
      <c r="M47" s="27">
        <v>0</v>
      </c>
      <c r="N47" s="28">
        <v>0</v>
      </c>
      <c r="O47" s="27">
        <v>0</v>
      </c>
      <c r="P47" s="28">
        <v>0</v>
      </c>
      <c r="Q47" s="27">
        <v>0</v>
      </c>
    </row>
    <row r="48" spans="2:17" ht="15" customHeight="1" thickTop="1" thickBot="1" x14ac:dyDescent="0.3">
      <c r="B48" s="29" t="s">
        <v>63</v>
      </c>
      <c r="C48" s="30">
        <v>0</v>
      </c>
      <c r="D48" s="31">
        <v>0</v>
      </c>
      <c r="E48" s="32">
        <v>0</v>
      </c>
      <c r="F48" s="31">
        <v>0</v>
      </c>
      <c r="G48" s="32">
        <v>0</v>
      </c>
      <c r="H48" s="31">
        <v>0</v>
      </c>
      <c r="I48" s="32">
        <v>0</v>
      </c>
      <c r="J48" s="31">
        <v>0</v>
      </c>
      <c r="K48" s="32">
        <v>0</v>
      </c>
      <c r="L48" s="31">
        <v>0</v>
      </c>
      <c r="M48" s="32">
        <v>0</v>
      </c>
      <c r="N48" s="31">
        <v>0</v>
      </c>
      <c r="O48" s="32">
        <v>0</v>
      </c>
      <c r="P48" s="31">
        <v>0</v>
      </c>
      <c r="Q48" s="32">
        <v>0</v>
      </c>
    </row>
    <row r="49" spans="2:17" ht="19.5" thickBot="1" x14ac:dyDescent="0.3">
      <c r="B49" s="33" t="s">
        <v>73</v>
      </c>
      <c r="C49" s="34">
        <v>0</v>
      </c>
      <c r="D49" s="35">
        <v>0</v>
      </c>
      <c r="E49" s="34">
        <v>0</v>
      </c>
      <c r="F49" s="36">
        <v>1</v>
      </c>
      <c r="G49" s="34">
        <v>0</v>
      </c>
      <c r="H49" s="36">
        <v>0</v>
      </c>
      <c r="I49" s="34">
        <v>1</v>
      </c>
      <c r="J49" s="36">
        <v>0</v>
      </c>
      <c r="K49" s="34">
        <v>17</v>
      </c>
      <c r="L49" s="36">
        <v>8</v>
      </c>
      <c r="M49" s="34">
        <v>19</v>
      </c>
      <c r="N49" s="36">
        <v>20</v>
      </c>
      <c r="O49" s="34">
        <v>37</v>
      </c>
      <c r="P49" s="36">
        <v>29</v>
      </c>
      <c r="Q49" s="34">
        <v>66</v>
      </c>
    </row>
    <row r="50" spans="2:17" ht="15" customHeight="1" x14ac:dyDescent="0.25">
      <c r="B50" s="38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38"/>
    </row>
    <row r="51" spans="2:17" ht="15" customHeight="1" thickBot="1" x14ac:dyDescent="0.3">
      <c r="B51" s="38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38"/>
    </row>
    <row r="52" spans="2:17" ht="19.5" thickBot="1" x14ac:dyDescent="0.3">
      <c r="B52" s="83"/>
      <c r="C52" s="348" t="str">
        <f>C6</f>
        <v>Promedios Acumulados 2023-2 por Género</v>
      </c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 t="s">
        <v>72</v>
      </c>
      <c r="P52" s="348"/>
      <c r="Q52" s="348" t="s">
        <v>73</v>
      </c>
    </row>
    <row r="53" spans="2:17" ht="15" customHeight="1" thickBot="1" x14ac:dyDescent="0.3">
      <c r="B53" s="348" t="s">
        <v>17</v>
      </c>
      <c r="C53" s="348" t="s">
        <v>18</v>
      </c>
      <c r="D53" s="348"/>
      <c r="E53" s="349" t="s">
        <v>19</v>
      </c>
      <c r="F53" s="349"/>
      <c r="G53" s="349" t="s">
        <v>20</v>
      </c>
      <c r="H53" s="349"/>
      <c r="I53" s="349" t="s">
        <v>21</v>
      </c>
      <c r="J53" s="349"/>
      <c r="K53" s="349" t="s">
        <v>22</v>
      </c>
      <c r="L53" s="349"/>
      <c r="M53" s="349" t="s">
        <v>23</v>
      </c>
      <c r="N53" s="349"/>
      <c r="O53" s="348"/>
      <c r="P53" s="348"/>
      <c r="Q53" s="348"/>
    </row>
    <row r="54" spans="2:17" ht="15.75" customHeight="1" thickBot="1" x14ac:dyDescent="0.3">
      <c r="B54" s="348"/>
      <c r="C54" s="66" t="s">
        <v>74</v>
      </c>
      <c r="D54" s="67" t="s">
        <v>75</v>
      </c>
      <c r="E54" s="66" t="s">
        <v>74</v>
      </c>
      <c r="F54" s="80" t="s">
        <v>75</v>
      </c>
      <c r="G54" s="66" t="s">
        <v>74</v>
      </c>
      <c r="H54" s="81" t="s">
        <v>75</v>
      </c>
      <c r="I54" s="66" t="s">
        <v>74</v>
      </c>
      <c r="J54" s="67" t="s">
        <v>75</v>
      </c>
      <c r="K54" s="66" t="s">
        <v>74</v>
      </c>
      <c r="L54" s="67" t="s">
        <v>75</v>
      </c>
      <c r="M54" s="66" t="s">
        <v>74</v>
      </c>
      <c r="N54" s="67" t="s">
        <v>75</v>
      </c>
      <c r="O54" s="66" t="s">
        <v>74</v>
      </c>
      <c r="P54" s="67" t="s">
        <v>75</v>
      </c>
      <c r="Q54" s="348"/>
    </row>
    <row r="55" spans="2:17" ht="16.5" thickBot="1" x14ac:dyDescent="0.3">
      <c r="B55" s="7" t="s">
        <v>25</v>
      </c>
      <c r="C55" s="216">
        <f t="shared" ref="C55:C67" si="0">IFERROR(C9/SUM(C9:D9),0)</f>
        <v>0</v>
      </c>
      <c r="D55" s="217">
        <f t="shared" ref="D55:D90" si="1">IFERROR(D9/SUM(C9:D9),0)</f>
        <v>0</v>
      </c>
      <c r="E55" s="216">
        <f t="shared" ref="E55:E90" si="2">IFERROR(E9/SUM(E9:F9),0)</f>
        <v>0</v>
      </c>
      <c r="F55" s="217">
        <f t="shared" ref="F55:F90" si="3">IFERROR(F9/SUM(E9:F9),0)</f>
        <v>0</v>
      </c>
      <c r="G55" s="216">
        <f t="shared" ref="G55:G90" si="4">IFERROR(G9/SUM(G9:H9),0)</f>
        <v>0</v>
      </c>
      <c r="H55" s="217">
        <f t="shared" ref="H55:H90" si="5">IFERROR(H9/SUM(G9:H9),0)</f>
        <v>0</v>
      </c>
      <c r="I55" s="216">
        <f t="shared" ref="I55:I90" si="6">IFERROR(I9/SUM(I9:J9),0)</f>
        <v>0</v>
      </c>
      <c r="J55" s="217">
        <f t="shared" ref="J55:J90" si="7">IFERROR(J9/SUM(I9:J9),0)</f>
        <v>0</v>
      </c>
      <c r="K55" s="216">
        <f t="shared" ref="K55:K90" si="8">IFERROR(K9/SUM(K9:L9),0)</f>
        <v>0</v>
      </c>
      <c r="L55" s="217">
        <f t="shared" ref="L55:L90" si="9">IFERROR(L9/SUM(K9:L9),0)</f>
        <v>0</v>
      </c>
      <c r="M55" s="216">
        <f t="shared" ref="M55:M90" si="10">IFERROR(M9/SUM(M9:N9),0)</f>
        <v>0</v>
      </c>
      <c r="N55" s="217">
        <f t="shared" ref="N55:N90" si="11">IFERROR(N9/SUM(M9:N9),0)</f>
        <v>0</v>
      </c>
      <c r="O55" s="216">
        <f t="shared" ref="O55:O90" si="12">IFERROR(O9/SUM(O9:P9),0)</f>
        <v>0</v>
      </c>
      <c r="P55" s="217">
        <f t="shared" ref="P55:P90" si="13">IFERROR(P9/SUM(O9:P9),0)</f>
        <v>0</v>
      </c>
      <c r="Q55" s="133">
        <f t="shared" ref="Q55:Q95" si="14">Q9</f>
        <v>0</v>
      </c>
    </row>
    <row r="56" spans="2:17" ht="17.25" thickTop="1" thickBot="1" x14ac:dyDescent="0.3">
      <c r="B56" s="10" t="s">
        <v>26</v>
      </c>
      <c r="C56" s="88">
        <f t="shared" si="0"/>
        <v>0</v>
      </c>
      <c r="D56" s="89">
        <f t="shared" si="1"/>
        <v>0</v>
      </c>
      <c r="E56" s="88">
        <f t="shared" si="2"/>
        <v>0</v>
      </c>
      <c r="F56" s="89">
        <f t="shared" si="3"/>
        <v>0</v>
      </c>
      <c r="G56" s="88">
        <f t="shared" si="4"/>
        <v>0</v>
      </c>
      <c r="H56" s="89">
        <f t="shared" si="5"/>
        <v>0</v>
      </c>
      <c r="I56" s="88">
        <f t="shared" si="6"/>
        <v>0</v>
      </c>
      <c r="J56" s="89">
        <f t="shared" si="7"/>
        <v>0</v>
      </c>
      <c r="K56" s="88">
        <f t="shared" si="8"/>
        <v>0</v>
      </c>
      <c r="L56" s="89">
        <f t="shared" si="9"/>
        <v>0</v>
      </c>
      <c r="M56" s="88">
        <f t="shared" si="10"/>
        <v>0</v>
      </c>
      <c r="N56" s="89">
        <f t="shared" si="11"/>
        <v>0</v>
      </c>
      <c r="O56" s="88">
        <f t="shared" si="12"/>
        <v>0</v>
      </c>
      <c r="P56" s="89">
        <f t="shared" si="13"/>
        <v>0</v>
      </c>
      <c r="Q56" s="134">
        <f t="shared" si="14"/>
        <v>0</v>
      </c>
    </row>
    <row r="57" spans="2:17" ht="17.25" thickTop="1" thickBot="1" x14ac:dyDescent="0.3">
      <c r="B57" s="10" t="s">
        <v>27</v>
      </c>
      <c r="C57" s="88">
        <f t="shared" si="0"/>
        <v>0</v>
      </c>
      <c r="D57" s="89">
        <f t="shared" si="1"/>
        <v>0</v>
      </c>
      <c r="E57" s="88">
        <f t="shared" si="2"/>
        <v>0</v>
      </c>
      <c r="F57" s="89">
        <f t="shared" si="3"/>
        <v>0</v>
      </c>
      <c r="G57" s="88">
        <f t="shared" si="4"/>
        <v>0</v>
      </c>
      <c r="H57" s="89">
        <f t="shared" si="5"/>
        <v>0</v>
      </c>
      <c r="I57" s="88">
        <f t="shared" si="6"/>
        <v>0</v>
      </c>
      <c r="J57" s="89">
        <f t="shared" si="7"/>
        <v>0</v>
      </c>
      <c r="K57" s="88">
        <f t="shared" si="8"/>
        <v>0</v>
      </c>
      <c r="L57" s="89">
        <f t="shared" si="9"/>
        <v>0</v>
      </c>
      <c r="M57" s="88">
        <f t="shared" si="10"/>
        <v>0</v>
      </c>
      <c r="N57" s="89">
        <f t="shared" si="11"/>
        <v>0</v>
      </c>
      <c r="O57" s="88">
        <f t="shared" si="12"/>
        <v>0</v>
      </c>
      <c r="P57" s="89">
        <f t="shared" si="13"/>
        <v>0</v>
      </c>
      <c r="Q57" s="134">
        <f t="shared" si="14"/>
        <v>0</v>
      </c>
    </row>
    <row r="58" spans="2:17" ht="17.25" thickTop="1" thickBot="1" x14ac:dyDescent="0.3">
      <c r="B58" s="10" t="s">
        <v>28</v>
      </c>
      <c r="C58" s="90">
        <f t="shared" si="0"/>
        <v>0</v>
      </c>
      <c r="D58" s="91">
        <f t="shared" si="1"/>
        <v>0</v>
      </c>
      <c r="E58" s="90">
        <f t="shared" si="2"/>
        <v>0</v>
      </c>
      <c r="F58" s="91">
        <f t="shared" si="3"/>
        <v>0</v>
      </c>
      <c r="G58" s="90">
        <f t="shared" si="4"/>
        <v>0</v>
      </c>
      <c r="H58" s="91">
        <f t="shared" si="5"/>
        <v>0</v>
      </c>
      <c r="I58" s="90">
        <f t="shared" si="6"/>
        <v>0</v>
      </c>
      <c r="J58" s="91">
        <f t="shared" si="7"/>
        <v>0</v>
      </c>
      <c r="K58" s="90">
        <f t="shared" si="8"/>
        <v>0</v>
      </c>
      <c r="L58" s="91">
        <f t="shared" si="9"/>
        <v>0</v>
      </c>
      <c r="M58" s="90">
        <f t="shared" si="10"/>
        <v>0</v>
      </c>
      <c r="N58" s="91">
        <f t="shared" si="11"/>
        <v>0</v>
      </c>
      <c r="O58" s="90">
        <f t="shared" si="12"/>
        <v>0</v>
      </c>
      <c r="P58" s="91">
        <f t="shared" si="13"/>
        <v>0</v>
      </c>
      <c r="Q58" s="135">
        <f t="shared" si="14"/>
        <v>0</v>
      </c>
    </row>
    <row r="59" spans="2:17" ht="39" customHeight="1" thickTop="1" thickBot="1" x14ac:dyDescent="0.3">
      <c r="B59" s="70" t="s">
        <v>65</v>
      </c>
      <c r="C59" s="92">
        <f t="shared" si="0"/>
        <v>0</v>
      </c>
      <c r="D59" s="93">
        <f t="shared" si="1"/>
        <v>0</v>
      </c>
      <c r="E59" s="92">
        <f t="shared" si="2"/>
        <v>0</v>
      </c>
      <c r="F59" s="93">
        <f t="shared" si="3"/>
        <v>0</v>
      </c>
      <c r="G59" s="92">
        <f>IFERROR(G13/SUM(G13:H13),0)</f>
        <v>0</v>
      </c>
      <c r="H59" s="93">
        <f t="shared" si="5"/>
        <v>0</v>
      </c>
      <c r="I59" s="92">
        <f t="shared" si="6"/>
        <v>0</v>
      </c>
      <c r="J59" s="93">
        <f t="shared" si="7"/>
        <v>0</v>
      </c>
      <c r="K59" s="92">
        <f t="shared" si="8"/>
        <v>1</v>
      </c>
      <c r="L59" s="93">
        <f t="shared" si="9"/>
        <v>0</v>
      </c>
      <c r="M59" s="92">
        <f t="shared" si="10"/>
        <v>0</v>
      </c>
      <c r="N59" s="93">
        <f t="shared" si="11"/>
        <v>0</v>
      </c>
      <c r="O59" s="92">
        <f t="shared" si="12"/>
        <v>1</v>
      </c>
      <c r="P59" s="93">
        <f t="shared" si="13"/>
        <v>0</v>
      </c>
      <c r="Q59" s="136">
        <f t="shared" si="14"/>
        <v>2</v>
      </c>
    </row>
    <row r="60" spans="2:17" ht="17.25" thickTop="1" thickBot="1" x14ac:dyDescent="0.3">
      <c r="B60" s="10" t="s">
        <v>30</v>
      </c>
      <c r="C60" s="88">
        <f t="shared" si="0"/>
        <v>0</v>
      </c>
      <c r="D60" s="89">
        <f t="shared" si="1"/>
        <v>0</v>
      </c>
      <c r="E60" s="88">
        <f t="shared" si="2"/>
        <v>0</v>
      </c>
      <c r="F60" s="89">
        <f t="shared" si="3"/>
        <v>0</v>
      </c>
      <c r="G60" s="88">
        <f t="shared" si="4"/>
        <v>0</v>
      </c>
      <c r="H60" s="89">
        <f t="shared" si="5"/>
        <v>0</v>
      </c>
      <c r="I60" s="88">
        <f t="shared" si="6"/>
        <v>0</v>
      </c>
      <c r="J60" s="89">
        <f t="shared" si="7"/>
        <v>0</v>
      </c>
      <c r="K60" s="88">
        <f t="shared" si="8"/>
        <v>1</v>
      </c>
      <c r="L60" s="89">
        <f t="shared" si="9"/>
        <v>0</v>
      </c>
      <c r="M60" s="88">
        <f t="shared" si="10"/>
        <v>0</v>
      </c>
      <c r="N60" s="89">
        <f t="shared" si="11"/>
        <v>0</v>
      </c>
      <c r="O60" s="88">
        <f t="shared" si="12"/>
        <v>1</v>
      </c>
      <c r="P60" s="89">
        <f t="shared" si="13"/>
        <v>0</v>
      </c>
      <c r="Q60" s="134">
        <f t="shared" si="14"/>
        <v>2</v>
      </c>
    </row>
    <row r="61" spans="2:17" ht="17.25" thickTop="1" thickBot="1" x14ac:dyDescent="0.3">
      <c r="B61" s="10" t="s">
        <v>31</v>
      </c>
      <c r="C61" s="88">
        <f t="shared" si="0"/>
        <v>0</v>
      </c>
      <c r="D61" s="89">
        <f t="shared" si="1"/>
        <v>0</v>
      </c>
      <c r="E61" s="88">
        <f t="shared" si="2"/>
        <v>0</v>
      </c>
      <c r="F61" s="89">
        <f t="shared" si="3"/>
        <v>0</v>
      </c>
      <c r="G61" s="88">
        <f t="shared" si="4"/>
        <v>0</v>
      </c>
      <c r="H61" s="89">
        <f t="shared" si="5"/>
        <v>0</v>
      </c>
      <c r="I61" s="88">
        <f t="shared" si="6"/>
        <v>0</v>
      </c>
      <c r="J61" s="89">
        <f t="shared" si="7"/>
        <v>0</v>
      </c>
      <c r="K61" s="88">
        <f t="shared" si="8"/>
        <v>0</v>
      </c>
      <c r="L61" s="89">
        <f t="shared" si="9"/>
        <v>0</v>
      </c>
      <c r="M61" s="88">
        <f t="shared" si="10"/>
        <v>0</v>
      </c>
      <c r="N61" s="89">
        <f t="shared" si="11"/>
        <v>0</v>
      </c>
      <c r="O61" s="88">
        <f t="shared" si="12"/>
        <v>0</v>
      </c>
      <c r="P61" s="89">
        <f t="shared" si="13"/>
        <v>0</v>
      </c>
      <c r="Q61" s="134">
        <f t="shared" si="14"/>
        <v>0</v>
      </c>
    </row>
    <row r="62" spans="2:17" ht="17.25" thickTop="1" thickBot="1" x14ac:dyDescent="0.3">
      <c r="B62" s="10" t="s">
        <v>32</v>
      </c>
      <c r="C62" s="88">
        <f t="shared" si="0"/>
        <v>0</v>
      </c>
      <c r="D62" s="89">
        <f t="shared" si="1"/>
        <v>0</v>
      </c>
      <c r="E62" s="88">
        <f t="shared" si="2"/>
        <v>0</v>
      </c>
      <c r="F62" s="89">
        <f t="shared" si="3"/>
        <v>0</v>
      </c>
      <c r="G62" s="88">
        <f t="shared" si="4"/>
        <v>0</v>
      </c>
      <c r="H62" s="89">
        <f t="shared" si="5"/>
        <v>0</v>
      </c>
      <c r="I62" s="88">
        <f t="shared" si="6"/>
        <v>0</v>
      </c>
      <c r="J62" s="89">
        <f t="shared" si="7"/>
        <v>0</v>
      </c>
      <c r="K62" s="88">
        <f t="shared" si="8"/>
        <v>0</v>
      </c>
      <c r="L62" s="89">
        <f t="shared" si="9"/>
        <v>0</v>
      </c>
      <c r="M62" s="88">
        <f t="shared" si="10"/>
        <v>0</v>
      </c>
      <c r="N62" s="89">
        <f t="shared" si="11"/>
        <v>0</v>
      </c>
      <c r="O62" s="88">
        <f t="shared" si="12"/>
        <v>0</v>
      </c>
      <c r="P62" s="89">
        <f t="shared" si="13"/>
        <v>0</v>
      </c>
      <c r="Q62" s="134">
        <f t="shared" si="14"/>
        <v>0</v>
      </c>
    </row>
    <row r="63" spans="2:17" ht="17.25" thickTop="1" thickBot="1" x14ac:dyDescent="0.3">
      <c r="B63" s="16" t="s">
        <v>33</v>
      </c>
      <c r="C63" s="94">
        <f t="shared" si="0"/>
        <v>0</v>
      </c>
      <c r="D63" s="95">
        <f t="shared" si="1"/>
        <v>0</v>
      </c>
      <c r="E63" s="94">
        <f t="shared" si="2"/>
        <v>0</v>
      </c>
      <c r="F63" s="95">
        <f t="shared" si="3"/>
        <v>0</v>
      </c>
      <c r="G63" s="94">
        <f t="shared" si="4"/>
        <v>0</v>
      </c>
      <c r="H63" s="95">
        <f t="shared" si="5"/>
        <v>0</v>
      </c>
      <c r="I63" s="94">
        <f t="shared" si="6"/>
        <v>0</v>
      </c>
      <c r="J63" s="95">
        <f t="shared" si="7"/>
        <v>0</v>
      </c>
      <c r="K63" s="94">
        <f t="shared" si="8"/>
        <v>0.7142857142857143</v>
      </c>
      <c r="L63" s="95">
        <f t="shared" si="9"/>
        <v>0.2857142857142857</v>
      </c>
      <c r="M63" s="94">
        <f t="shared" si="10"/>
        <v>0.51351351351351349</v>
      </c>
      <c r="N63" s="95">
        <f t="shared" si="11"/>
        <v>0.48648648648648651</v>
      </c>
      <c r="O63" s="94">
        <f t="shared" si="12"/>
        <v>0.58620689655172409</v>
      </c>
      <c r="P63" s="95">
        <f t="shared" si="13"/>
        <v>0.41379310344827586</v>
      </c>
      <c r="Q63" s="137">
        <f t="shared" si="14"/>
        <v>58</v>
      </c>
    </row>
    <row r="64" spans="2:17" ht="17.25" thickTop="1" thickBot="1" x14ac:dyDescent="0.3">
      <c r="B64" s="10" t="s">
        <v>34</v>
      </c>
      <c r="C64" s="88">
        <f t="shared" si="0"/>
        <v>0</v>
      </c>
      <c r="D64" s="89">
        <f t="shared" si="1"/>
        <v>0</v>
      </c>
      <c r="E64" s="88">
        <f t="shared" si="2"/>
        <v>0</v>
      </c>
      <c r="F64" s="89">
        <f t="shared" si="3"/>
        <v>0</v>
      </c>
      <c r="G64" s="88">
        <f t="shared" si="4"/>
        <v>0</v>
      </c>
      <c r="H64" s="89">
        <f t="shared" si="5"/>
        <v>0</v>
      </c>
      <c r="I64" s="88">
        <f t="shared" si="6"/>
        <v>0</v>
      </c>
      <c r="J64" s="89">
        <f t="shared" si="7"/>
        <v>0</v>
      </c>
      <c r="K64" s="88">
        <f t="shared" si="8"/>
        <v>0.7142857142857143</v>
      </c>
      <c r="L64" s="89">
        <f t="shared" si="9"/>
        <v>0.2857142857142857</v>
      </c>
      <c r="M64" s="88">
        <f t="shared" si="10"/>
        <v>0.51351351351351349</v>
      </c>
      <c r="N64" s="89">
        <f t="shared" si="11"/>
        <v>0.48648648648648651</v>
      </c>
      <c r="O64" s="88">
        <f t="shared" si="12"/>
        <v>0.58620689655172409</v>
      </c>
      <c r="P64" s="89">
        <f t="shared" si="13"/>
        <v>0.41379310344827586</v>
      </c>
      <c r="Q64" s="134">
        <f t="shared" si="14"/>
        <v>58</v>
      </c>
    </row>
    <row r="65" spans="2:17" ht="17.25" thickTop="1" thickBot="1" x14ac:dyDescent="0.3">
      <c r="B65" s="10" t="s">
        <v>35</v>
      </c>
      <c r="C65" s="88">
        <f t="shared" si="0"/>
        <v>0</v>
      </c>
      <c r="D65" s="89">
        <f t="shared" si="1"/>
        <v>0</v>
      </c>
      <c r="E65" s="88">
        <f t="shared" si="2"/>
        <v>0</v>
      </c>
      <c r="F65" s="89">
        <f t="shared" si="3"/>
        <v>0</v>
      </c>
      <c r="G65" s="88">
        <f t="shared" si="4"/>
        <v>0</v>
      </c>
      <c r="H65" s="89">
        <f t="shared" si="5"/>
        <v>0</v>
      </c>
      <c r="I65" s="88">
        <f t="shared" si="6"/>
        <v>0</v>
      </c>
      <c r="J65" s="89">
        <f t="shared" si="7"/>
        <v>0</v>
      </c>
      <c r="K65" s="88">
        <f t="shared" si="8"/>
        <v>0</v>
      </c>
      <c r="L65" s="89">
        <f t="shared" si="9"/>
        <v>0</v>
      </c>
      <c r="M65" s="88">
        <f t="shared" si="10"/>
        <v>0</v>
      </c>
      <c r="N65" s="89">
        <f t="shared" si="11"/>
        <v>0</v>
      </c>
      <c r="O65" s="88">
        <f t="shared" si="12"/>
        <v>0</v>
      </c>
      <c r="P65" s="89">
        <f t="shared" si="13"/>
        <v>0</v>
      </c>
      <c r="Q65" s="134">
        <f t="shared" si="14"/>
        <v>0</v>
      </c>
    </row>
    <row r="66" spans="2:17" ht="17.25" thickTop="1" thickBot="1" x14ac:dyDescent="0.3">
      <c r="B66" s="10" t="s">
        <v>36</v>
      </c>
      <c r="C66" s="88">
        <f t="shared" si="0"/>
        <v>0</v>
      </c>
      <c r="D66" s="89">
        <f t="shared" si="1"/>
        <v>0</v>
      </c>
      <c r="E66" s="88">
        <f t="shared" si="2"/>
        <v>0</v>
      </c>
      <c r="F66" s="89">
        <f t="shared" si="3"/>
        <v>0</v>
      </c>
      <c r="G66" s="88">
        <f t="shared" si="4"/>
        <v>0</v>
      </c>
      <c r="H66" s="89">
        <f t="shared" si="5"/>
        <v>0</v>
      </c>
      <c r="I66" s="88">
        <f t="shared" si="6"/>
        <v>0</v>
      </c>
      <c r="J66" s="89">
        <f t="shared" si="7"/>
        <v>0</v>
      </c>
      <c r="K66" s="88">
        <f t="shared" si="8"/>
        <v>0</v>
      </c>
      <c r="L66" s="89">
        <f t="shared" si="9"/>
        <v>0</v>
      </c>
      <c r="M66" s="88">
        <f t="shared" si="10"/>
        <v>0</v>
      </c>
      <c r="N66" s="89">
        <f t="shared" si="11"/>
        <v>0</v>
      </c>
      <c r="O66" s="88">
        <f t="shared" si="12"/>
        <v>0</v>
      </c>
      <c r="P66" s="89">
        <f t="shared" si="13"/>
        <v>0</v>
      </c>
      <c r="Q66" s="134">
        <f t="shared" si="14"/>
        <v>0</v>
      </c>
    </row>
    <row r="67" spans="2:17" ht="17.25" thickTop="1" thickBot="1" x14ac:dyDescent="0.3">
      <c r="B67" s="19" t="s">
        <v>37</v>
      </c>
      <c r="C67" s="86">
        <f t="shared" si="0"/>
        <v>0</v>
      </c>
      <c r="D67" s="87">
        <f t="shared" si="1"/>
        <v>0</v>
      </c>
      <c r="E67" s="86">
        <f t="shared" si="2"/>
        <v>0</v>
      </c>
      <c r="F67" s="87">
        <f t="shared" si="3"/>
        <v>1</v>
      </c>
      <c r="G67" s="86">
        <f t="shared" si="4"/>
        <v>0</v>
      </c>
      <c r="H67" s="87">
        <f t="shared" si="5"/>
        <v>0</v>
      </c>
      <c r="I67" s="86">
        <f t="shared" si="6"/>
        <v>1</v>
      </c>
      <c r="J67" s="87">
        <f t="shared" si="7"/>
        <v>0</v>
      </c>
      <c r="K67" s="86">
        <f t="shared" si="8"/>
        <v>0</v>
      </c>
      <c r="L67" s="87">
        <f t="shared" si="9"/>
        <v>1</v>
      </c>
      <c r="M67" s="86">
        <f t="shared" si="10"/>
        <v>0</v>
      </c>
      <c r="N67" s="87">
        <f t="shared" si="11"/>
        <v>1</v>
      </c>
      <c r="O67" s="86">
        <f t="shared" si="12"/>
        <v>0.16666666666666666</v>
      </c>
      <c r="P67" s="87">
        <f t="shared" si="13"/>
        <v>0.83333333333333337</v>
      </c>
      <c r="Q67" s="138">
        <f t="shared" si="14"/>
        <v>6</v>
      </c>
    </row>
    <row r="68" spans="2:17" ht="17.25" thickTop="1" thickBot="1" x14ac:dyDescent="0.3">
      <c r="B68" s="20" t="s">
        <v>38</v>
      </c>
      <c r="C68" s="96">
        <f t="shared" ref="C68:C90" si="15">IFERROR(C22/SUM(C22:D22),0)</f>
        <v>0</v>
      </c>
      <c r="D68" s="97">
        <f t="shared" si="1"/>
        <v>0</v>
      </c>
      <c r="E68" s="96">
        <f t="shared" si="2"/>
        <v>0</v>
      </c>
      <c r="F68" s="97">
        <f t="shared" si="3"/>
        <v>1</v>
      </c>
      <c r="G68" s="96">
        <f t="shared" si="4"/>
        <v>0</v>
      </c>
      <c r="H68" s="97">
        <f t="shared" si="5"/>
        <v>0</v>
      </c>
      <c r="I68" s="96">
        <f t="shared" si="6"/>
        <v>1</v>
      </c>
      <c r="J68" s="97">
        <f t="shared" si="7"/>
        <v>0</v>
      </c>
      <c r="K68" s="96">
        <f t="shared" si="8"/>
        <v>0</v>
      </c>
      <c r="L68" s="97">
        <f t="shared" si="9"/>
        <v>0</v>
      </c>
      <c r="M68" s="96">
        <f t="shared" si="10"/>
        <v>0</v>
      </c>
      <c r="N68" s="97">
        <f t="shared" si="11"/>
        <v>1</v>
      </c>
      <c r="O68" s="96">
        <f t="shared" si="12"/>
        <v>0.33333333333333331</v>
      </c>
      <c r="P68" s="97">
        <f t="shared" si="13"/>
        <v>0.66666666666666663</v>
      </c>
      <c r="Q68" s="139">
        <f t="shared" si="14"/>
        <v>3</v>
      </c>
    </row>
    <row r="69" spans="2:17" ht="17.25" thickTop="1" thickBot="1" x14ac:dyDescent="0.3">
      <c r="B69" s="10" t="s">
        <v>39</v>
      </c>
      <c r="C69" s="88">
        <f t="shared" si="15"/>
        <v>0</v>
      </c>
      <c r="D69" s="89">
        <f t="shared" si="1"/>
        <v>0</v>
      </c>
      <c r="E69" s="88">
        <f t="shared" si="2"/>
        <v>0</v>
      </c>
      <c r="F69" s="89">
        <f t="shared" si="3"/>
        <v>0</v>
      </c>
      <c r="G69" s="88">
        <f t="shared" si="4"/>
        <v>0</v>
      </c>
      <c r="H69" s="89">
        <f t="shared" si="5"/>
        <v>0</v>
      </c>
      <c r="I69" s="88">
        <f t="shared" si="6"/>
        <v>0</v>
      </c>
      <c r="J69" s="89">
        <f t="shared" si="7"/>
        <v>0</v>
      </c>
      <c r="K69" s="88">
        <f t="shared" si="8"/>
        <v>0</v>
      </c>
      <c r="L69" s="89">
        <f t="shared" si="9"/>
        <v>1</v>
      </c>
      <c r="M69" s="88">
        <f t="shared" si="10"/>
        <v>0</v>
      </c>
      <c r="N69" s="89">
        <f t="shared" si="11"/>
        <v>1</v>
      </c>
      <c r="O69" s="88">
        <f t="shared" si="12"/>
        <v>0</v>
      </c>
      <c r="P69" s="89">
        <f t="shared" si="13"/>
        <v>1</v>
      </c>
      <c r="Q69" s="134">
        <f t="shared" si="14"/>
        <v>2</v>
      </c>
    </row>
    <row r="70" spans="2:17" ht="17.25" thickTop="1" thickBot="1" x14ac:dyDescent="0.3">
      <c r="B70" s="10" t="s">
        <v>40</v>
      </c>
      <c r="C70" s="88">
        <f t="shared" si="15"/>
        <v>0</v>
      </c>
      <c r="D70" s="89">
        <f t="shared" si="1"/>
        <v>0</v>
      </c>
      <c r="E70" s="88">
        <f t="shared" si="2"/>
        <v>0</v>
      </c>
      <c r="F70" s="89">
        <f t="shared" si="3"/>
        <v>0</v>
      </c>
      <c r="G70" s="88">
        <f t="shared" si="4"/>
        <v>0</v>
      </c>
      <c r="H70" s="89">
        <f t="shared" si="5"/>
        <v>0</v>
      </c>
      <c r="I70" s="88">
        <f t="shared" si="6"/>
        <v>0</v>
      </c>
      <c r="J70" s="89">
        <f t="shared" si="7"/>
        <v>0</v>
      </c>
      <c r="K70" s="88">
        <f t="shared" si="8"/>
        <v>0</v>
      </c>
      <c r="L70" s="89">
        <f t="shared" si="9"/>
        <v>0</v>
      </c>
      <c r="M70" s="88">
        <f t="shared" si="10"/>
        <v>0</v>
      </c>
      <c r="N70" s="89">
        <f t="shared" si="11"/>
        <v>0</v>
      </c>
      <c r="O70" s="88">
        <f t="shared" si="12"/>
        <v>0</v>
      </c>
      <c r="P70" s="89">
        <f t="shared" si="13"/>
        <v>0</v>
      </c>
      <c r="Q70" s="134">
        <f t="shared" si="14"/>
        <v>0</v>
      </c>
    </row>
    <row r="71" spans="2:17" ht="17.25" thickTop="1" thickBot="1" x14ac:dyDescent="0.3">
      <c r="B71" s="20" t="s">
        <v>41</v>
      </c>
      <c r="C71" s="96">
        <f t="shared" si="15"/>
        <v>0</v>
      </c>
      <c r="D71" s="97">
        <f t="shared" si="1"/>
        <v>0</v>
      </c>
      <c r="E71" s="96">
        <f t="shared" si="2"/>
        <v>0</v>
      </c>
      <c r="F71" s="97">
        <f t="shared" si="3"/>
        <v>0</v>
      </c>
      <c r="G71" s="96">
        <f t="shared" si="4"/>
        <v>0</v>
      </c>
      <c r="H71" s="97">
        <f t="shared" si="5"/>
        <v>0</v>
      </c>
      <c r="I71" s="96">
        <f t="shared" si="6"/>
        <v>0</v>
      </c>
      <c r="J71" s="97">
        <f t="shared" si="7"/>
        <v>0</v>
      </c>
      <c r="K71" s="96">
        <f t="shared" si="8"/>
        <v>0</v>
      </c>
      <c r="L71" s="97">
        <f t="shared" si="9"/>
        <v>0</v>
      </c>
      <c r="M71" s="96">
        <f t="shared" si="10"/>
        <v>0</v>
      </c>
      <c r="N71" s="97">
        <f t="shared" si="11"/>
        <v>0</v>
      </c>
      <c r="O71" s="96">
        <f t="shared" si="12"/>
        <v>0</v>
      </c>
      <c r="P71" s="97">
        <f t="shared" si="13"/>
        <v>0</v>
      </c>
      <c r="Q71" s="139">
        <f t="shared" si="14"/>
        <v>0</v>
      </c>
    </row>
    <row r="72" spans="2:17" ht="17.25" thickTop="1" thickBot="1" x14ac:dyDescent="0.3">
      <c r="B72" s="10" t="s">
        <v>42</v>
      </c>
      <c r="C72" s="88">
        <f t="shared" si="15"/>
        <v>0</v>
      </c>
      <c r="D72" s="89">
        <f t="shared" si="1"/>
        <v>0</v>
      </c>
      <c r="E72" s="88">
        <f t="shared" si="2"/>
        <v>0</v>
      </c>
      <c r="F72" s="89">
        <f t="shared" si="3"/>
        <v>0</v>
      </c>
      <c r="G72" s="88">
        <f t="shared" si="4"/>
        <v>0</v>
      </c>
      <c r="H72" s="89">
        <f t="shared" si="5"/>
        <v>0</v>
      </c>
      <c r="I72" s="88">
        <f t="shared" si="6"/>
        <v>0</v>
      </c>
      <c r="J72" s="89">
        <f t="shared" si="7"/>
        <v>0</v>
      </c>
      <c r="K72" s="88">
        <f t="shared" si="8"/>
        <v>0</v>
      </c>
      <c r="L72" s="89">
        <f t="shared" si="9"/>
        <v>0</v>
      </c>
      <c r="M72" s="88">
        <f t="shared" si="10"/>
        <v>0</v>
      </c>
      <c r="N72" s="89">
        <f t="shared" si="11"/>
        <v>0</v>
      </c>
      <c r="O72" s="88">
        <f t="shared" si="12"/>
        <v>0</v>
      </c>
      <c r="P72" s="89">
        <f t="shared" si="13"/>
        <v>0</v>
      </c>
      <c r="Q72" s="134">
        <f t="shared" si="14"/>
        <v>0</v>
      </c>
    </row>
    <row r="73" spans="2:17" ht="17.25" thickTop="1" thickBot="1" x14ac:dyDescent="0.3">
      <c r="B73" s="10" t="s">
        <v>43</v>
      </c>
      <c r="C73" s="88">
        <f t="shared" si="15"/>
        <v>0</v>
      </c>
      <c r="D73" s="89">
        <f t="shared" si="1"/>
        <v>0</v>
      </c>
      <c r="E73" s="88">
        <f t="shared" si="2"/>
        <v>0</v>
      </c>
      <c r="F73" s="89">
        <f t="shared" si="3"/>
        <v>0</v>
      </c>
      <c r="G73" s="88">
        <f t="shared" si="4"/>
        <v>0</v>
      </c>
      <c r="H73" s="89">
        <f t="shared" si="5"/>
        <v>0</v>
      </c>
      <c r="I73" s="88">
        <f t="shared" si="6"/>
        <v>0</v>
      </c>
      <c r="J73" s="89">
        <f t="shared" si="7"/>
        <v>0</v>
      </c>
      <c r="K73" s="88">
        <f t="shared" si="8"/>
        <v>0</v>
      </c>
      <c r="L73" s="89">
        <f t="shared" si="9"/>
        <v>1</v>
      </c>
      <c r="M73" s="88">
        <f t="shared" si="10"/>
        <v>0</v>
      </c>
      <c r="N73" s="89">
        <f t="shared" si="11"/>
        <v>0</v>
      </c>
      <c r="O73" s="88">
        <f t="shared" si="12"/>
        <v>0</v>
      </c>
      <c r="P73" s="89">
        <f t="shared" si="13"/>
        <v>1</v>
      </c>
      <c r="Q73" s="134">
        <f t="shared" si="14"/>
        <v>1</v>
      </c>
    </row>
    <row r="74" spans="2:17" ht="37.5" customHeight="1" thickTop="1" thickBot="1" x14ac:dyDescent="0.3">
      <c r="B74" s="23" t="s">
        <v>66</v>
      </c>
      <c r="C74" s="94">
        <f t="shared" si="15"/>
        <v>0</v>
      </c>
      <c r="D74" s="95">
        <f t="shared" si="1"/>
        <v>0</v>
      </c>
      <c r="E74" s="94">
        <f t="shared" si="2"/>
        <v>0</v>
      </c>
      <c r="F74" s="95">
        <f t="shared" si="3"/>
        <v>0</v>
      </c>
      <c r="G74" s="94">
        <f t="shared" si="4"/>
        <v>0</v>
      </c>
      <c r="H74" s="95">
        <f t="shared" si="5"/>
        <v>0</v>
      </c>
      <c r="I74" s="94">
        <f t="shared" si="6"/>
        <v>0</v>
      </c>
      <c r="J74" s="95">
        <f t="shared" si="7"/>
        <v>0</v>
      </c>
      <c r="K74" s="94">
        <f t="shared" si="8"/>
        <v>0</v>
      </c>
      <c r="L74" s="95">
        <f t="shared" si="9"/>
        <v>0</v>
      </c>
      <c r="M74" s="94">
        <f t="shared" si="10"/>
        <v>0</v>
      </c>
      <c r="N74" s="95">
        <f t="shared" si="11"/>
        <v>0</v>
      </c>
      <c r="O74" s="94">
        <f t="shared" si="12"/>
        <v>0</v>
      </c>
      <c r="P74" s="95">
        <f t="shared" si="13"/>
        <v>0</v>
      </c>
      <c r="Q74" s="137">
        <f t="shared" si="14"/>
        <v>0</v>
      </c>
    </row>
    <row r="75" spans="2:17" ht="17.25" thickTop="1" thickBot="1" x14ac:dyDescent="0.3">
      <c r="B75" s="20" t="s">
        <v>45</v>
      </c>
      <c r="C75" s="96">
        <f t="shared" si="15"/>
        <v>0</v>
      </c>
      <c r="D75" s="97">
        <f t="shared" si="1"/>
        <v>0</v>
      </c>
      <c r="E75" s="96">
        <f t="shared" si="2"/>
        <v>0</v>
      </c>
      <c r="F75" s="97">
        <f t="shared" si="3"/>
        <v>0</v>
      </c>
      <c r="G75" s="96">
        <f t="shared" si="4"/>
        <v>0</v>
      </c>
      <c r="H75" s="97">
        <f t="shared" si="5"/>
        <v>0</v>
      </c>
      <c r="I75" s="96">
        <f t="shared" si="6"/>
        <v>0</v>
      </c>
      <c r="J75" s="97">
        <f t="shared" si="7"/>
        <v>0</v>
      </c>
      <c r="K75" s="96">
        <f t="shared" si="8"/>
        <v>0</v>
      </c>
      <c r="L75" s="97">
        <f t="shared" si="9"/>
        <v>0</v>
      </c>
      <c r="M75" s="96">
        <f t="shared" si="10"/>
        <v>0</v>
      </c>
      <c r="N75" s="97">
        <f t="shared" si="11"/>
        <v>0</v>
      </c>
      <c r="O75" s="96">
        <f t="shared" si="12"/>
        <v>0</v>
      </c>
      <c r="P75" s="97">
        <f t="shared" si="13"/>
        <v>0</v>
      </c>
      <c r="Q75" s="139">
        <f t="shared" si="14"/>
        <v>0</v>
      </c>
    </row>
    <row r="76" spans="2:17" ht="17.25" thickTop="1" thickBot="1" x14ac:dyDescent="0.3">
      <c r="B76" s="10" t="s">
        <v>46</v>
      </c>
      <c r="C76" s="88">
        <f t="shared" si="15"/>
        <v>0</v>
      </c>
      <c r="D76" s="89">
        <f t="shared" si="1"/>
        <v>0</v>
      </c>
      <c r="E76" s="88">
        <f t="shared" si="2"/>
        <v>0</v>
      </c>
      <c r="F76" s="89">
        <f t="shared" si="3"/>
        <v>0</v>
      </c>
      <c r="G76" s="88">
        <f t="shared" si="4"/>
        <v>0</v>
      </c>
      <c r="H76" s="89">
        <f t="shared" si="5"/>
        <v>0</v>
      </c>
      <c r="I76" s="88">
        <f t="shared" si="6"/>
        <v>0</v>
      </c>
      <c r="J76" s="89">
        <f t="shared" si="7"/>
        <v>0</v>
      </c>
      <c r="K76" s="88">
        <f t="shared" si="8"/>
        <v>0</v>
      </c>
      <c r="L76" s="89">
        <f t="shared" si="9"/>
        <v>0</v>
      </c>
      <c r="M76" s="88">
        <f t="shared" si="10"/>
        <v>0</v>
      </c>
      <c r="N76" s="89">
        <f t="shared" si="11"/>
        <v>0</v>
      </c>
      <c r="O76" s="88">
        <f t="shared" si="12"/>
        <v>0</v>
      </c>
      <c r="P76" s="89">
        <f t="shared" si="13"/>
        <v>0</v>
      </c>
      <c r="Q76" s="134">
        <f t="shared" si="14"/>
        <v>0</v>
      </c>
    </row>
    <row r="77" spans="2:17" ht="17.25" thickTop="1" thickBot="1" x14ac:dyDescent="0.3">
      <c r="B77" s="10" t="s">
        <v>47</v>
      </c>
      <c r="C77" s="88">
        <f t="shared" si="15"/>
        <v>0</v>
      </c>
      <c r="D77" s="89">
        <f t="shared" si="1"/>
        <v>0</v>
      </c>
      <c r="E77" s="88">
        <f t="shared" si="2"/>
        <v>0</v>
      </c>
      <c r="F77" s="89">
        <f t="shared" si="3"/>
        <v>0</v>
      </c>
      <c r="G77" s="88">
        <f t="shared" si="4"/>
        <v>0</v>
      </c>
      <c r="H77" s="89">
        <f t="shared" si="5"/>
        <v>0</v>
      </c>
      <c r="I77" s="88">
        <f t="shared" si="6"/>
        <v>0</v>
      </c>
      <c r="J77" s="89">
        <f t="shared" si="7"/>
        <v>0</v>
      </c>
      <c r="K77" s="88">
        <f t="shared" si="8"/>
        <v>0</v>
      </c>
      <c r="L77" s="89">
        <f t="shared" si="9"/>
        <v>0</v>
      </c>
      <c r="M77" s="88">
        <f t="shared" si="10"/>
        <v>0</v>
      </c>
      <c r="N77" s="89">
        <f t="shared" si="11"/>
        <v>0</v>
      </c>
      <c r="O77" s="88">
        <f t="shared" si="12"/>
        <v>0</v>
      </c>
      <c r="P77" s="89">
        <f t="shared" si="13"/>
        <v>0</v>
      </c>
      <c r="Q77" s="134">
        <f t="shared" si="14"/>
        <v>0</v>
      </c>
    </row>
    <row r="78" spans="2:17" ht="17.25" thickTop="1" thickBot="1" x14ac:dyDescent="0.3">
      <c r="B78" s="10" t="s">
        <v>48</v>
      </c>
      <c r="C78" s="88">
        <f t="shared" si="15"/>
        <v>0</v>
      </c>
      <c r="D78" s="89">
        <f t="shared" si="1"/>
        <v>0</v>
      </c>
      <c r="E78" s="88">
        <f t="shared" si="2"/>
        <v>0</v>
      </c>
      <c r="F78" s="89">
        <f t="shared" si="3"/>
        <v>0</v>
      </c>
      <c r="G78" s="88">
        <f t="shared" si="4"/>
        <v>0</v>
      </c>
      <c r="H78" s="89">
        <f t="shared" si="5"/>
        <v>0</v>
      </c>
      <c r="I78" s="88">
        <f t="shared" si="6"/>
        <v>0</v>
      </c>
      <c r="J78" s="89">
        <f t="shared" si="7"/>
        <v>0</v>
      </c>
      <c r="K78" s="88">
        <f t="shared" si="8"/>
        <v>0</v>
      </c>
      <c r="L78" s="89">
        <f t="shared" si="9"/>
        <v>0</v>
      </c>
      <c r="M78" s="88">
        <f t="shared" si="10"/>
        <v>0</v>
      </c>
      <c r="N78" s="89">
        <f t="shared" si="11"/>
        <v>0</v>
      </c>
      <c r="O78" s="88">
        <f t="shared" si="12"/>
        <v>0</v>
      </c>
      <c r="P78" s="89">
        <f t="shared" si="13"/>
        <v>0</v>
      </c>
      <c r="Q78" s="134">
        <f t="shared" si="14"/>
        <v>0</v>
      </c>
    </row>
    <row r="79" spans="2:17" ht="34.5" customHeight="1" thickTop="1" thickBot="1" x14ac:dyDescent="0.3">
      <c r="B79" s="23" t="s">
        <v>67</v>
      </c>
      <c r="C79" s="94">
        <f t="shared" si="15"/>
        <v>0</v>
      </c>
      <c r="D79" s="95">
        <f t="shared" si="1"/>
        <v>0</v>
      </c>
      <c r="E79" s="94">
        <f t="shared" si="2"/>
        <v>0</v>
      </c>
      <c r="F79" s="95">
        <f t="shared" si="3"/>
        <v>0</v>
      </c>
      <c r="G79" s="94">
        <f t="shared" si="4"/>
        <v>0</v>
      </c>
      <c r="H79" s="95">
        <f t="shared" si="5"/>
        <v>0</v>
      </c>
      <c r="I79" s="94">
        <f t="shared" si="6"/>
        <v>0</v>
      </c>
      <c r="J79" s="95">
        <f t="shared" si="7"/>
        <v>0</v>
      </c>
      <c r="K79" s="94">
        <f t="shared" si="8"/>
        <v>0</v>
      </c>
      <c r="L79" s="95">
        <f t="shared" si="9"/>
        <v>0</v>
      </c>
      <c r="M79" s="94">
        <f t="shared" si="10"/>
        <v>0</v>
      </c>
      <c r="N79" s="95">
        <f t="shared" si="11"/>
        <v>0</v>
      </c>
      <c r="O79" s="94">
        <f t="shared" si="12"/>
        <v>0</v>
      </c>
      <c r="P79" s="95">
        <f t="shared" si="13"/>
        <v>0</v>
      </c>
      <c r="Q79" s="137">
        <f t="shared" si="14"/>
        <v>0</v>
      </c>
    </row>
    <row r="80" spans="2:17" ht="17.25" thickTop="1" thickBot="1" x14ac:dyDescent="0.3">
      <c r="B80" s="10" t="s">
        <v>50</v>
      </c>
      <c r="C80" s="88">
        <f t="shared" si="15"/>
        <v>0</v>
      </c>
      <c r="D80" s="89">
        <f t="shared" si="1"/>
        <v>0</v>
      </c>
      <c r="E80" s="88">
        <f t="shared" si="2"/>
        <v>0</v>
      </c>
      <c r="F80" s="89">
        <f t="shared" si="3"/>
        <v>0</v>
      </c>
      <c r="G80" s="88">
        <f t="shared" si="4"/>
        <v>0</v>
      </c>
      <c r="H80" s="89">
        <f t="shared" si="5"/>
        <v>0</v>
      </c>
      <c r="I80" s="88">
        <f t="shared" si="6"/>
        <v>0</v>
      </c>
      <c r="J80" s="89">
        <f t="shared" si="7"/>
        <v>0</v>
      </c>
      <c r="K80" s="88">
        <f t="shared" si="8"/>
        <v>0</v>
      </c>
      <c r="L80" s="89">
        <f t="shared" si="9"/>
        <v>0</v>
      </c>
      <c r="M80" s="88">
        <f t="shared" si="10"/>
        <v>0</v>
      </c>
      <c r="N80" s="89">
        <f t="shared" si="11"/>
        <v>0</v>
      </c>
      <c r="O80" s="88">
        <f t="shared" si="12"/>
        <v>0</v>
      </c>
      <c r="P80" s="89">
        <f t="shared" si="13"/>
        <v>0</v>
      </c>
      <c r="Q80" s="134">
        <f t="shared" si="14"/>
        <v>0</v>
      </c>
    </row>
    <row r="81" spans="2:17" ht="17.25" thickTop="1" thickBot="1" x14ac:dyDescent="0.3">
      <c r="B81" s="10" t="s">
        <v>51</v>
      </c>
      <c r="C81" s="88">
        <f t="shared" si="15"/>
        <v>0</v>
      </c>
      <c r="D81" s="89">
        <f t="shared" si="1"/>
        <v>0</v>
      </c>
      <c r="E81" s="88">
        <f t="shared" si="2"/>
        <v>0</v>
      </c>
      <c r="F81" s="89">
        <f t="shared" si="3"/>
        <v>0</v>
      </c>
      <c r="G81" s="88">
        <f t="shared" si="4"/>
        <v>0</v>
      </c>
      <c r="H81" s="89">
        <f t="shared" si="5"/>
        <v>0</v>
      </c>
      <c r="I81" s="88">
        <f t="shared" si="6"/>
        <v>0</v>
      </c>
      <c r="J81" s="89">
        <f t="shared" si="7"/>
        <v>0</v>
      </c>
      <c r="K81" s="88">
        <f t="shared" si="8"/>
        <v>0</v>
      </c>
      <c r="L81" s="89">
        <f t="shared" si="9"/>
        <v>0</v>
      </c>
      <c r="M81" s="88">
        <f t="shared" si="10"/>
        <v>0</v>
      </c>
      <c r="N81" s="89">
        <f t="shared" si="11"/>
        <v>0</v>
      </c>
      <c r="O81" s="88">
        <f t="shared" si="12"/>
        <v>0</v>
      </c>
      <c r="P81" s="89">
        <f t="shared" si="13"/>
        <v>0</v>
      </c>
      <c r="Q81" s="134">
        <f t="shared" si="14"/>
        <v>0</v>
      </c>
    </row>
    <row r="82" spans="2:17" ht="17.25" thickTop="1" thickBot="1" x14ac:dyDescent="0.3">
      <c r="B82" s="10" t="s">
        <v>52</v>
      </c>
      <c r="C82" s="88">
        <f t="shared" si="15"/>
        <v>0</v>
      </c>
      <c r="D82" s="89">
        <f t="shared" si="1"/>
        <v>0</v>
      </c>
      <c r="E82" s="88">
        <f t="shared" si="2"/>
        <v>0</v>
      </c>
      <c r="F82" s="89">
        <f t="shared" si="3"/>
        <v>0</v>
      </c>
      <c r="G82" s="88">
        <f t="shared" si="4"/>
        <v>0</v>
      </c>
      <c r="H82" s="89">
        <f t="shared" si="5"/>
        <v>0</v>
      </c>
      <c r="I82" s="88">
        <f t="shared" si="6"/>
        <v>0</v>
      </c>
      <c r="J82" s="89">
        <f t="shared" si="7"/>
        <v>0</v>
      </c>
      <c r="K82" s="88">
        <f t="shared" si="8"/>
        <v>0</v>
      </c>
      <c r="L82" s="89">
        <f t="shared" si="9"/>
        <v>0</v>
      </c>
      <c r="M82" s="88">
        <f t="shared" si="10"/>
        <v>0</v>
      </c>
      <c r="N82" s="89">
        <f t="shared" si="11"/>
        <v>0</v>
      </c>
      <c r="O82" s="88">
        <f t="shared" si="12"/>
        <v>0</v>
      </c>
      <c r="P82" s="89">
        <f t="shared" si="13"/>
        <v>0</v>
      </c>
      <c r="Q82" s="134">
        <f t="shared" si="14"/>
        <v>0</v>
      </c>
    </row>
    <row r="83" spans="2:17" ht="39.75" customHeight="1" thickTop="1" thickBot="1" x14ac:dyDescent="0.3">
      <c r="B83" s="23" t="s">
        <v>53</v>
      </c>
      <c r="C83" s="94">
        <f t="shared" si="15"/>
        <v>0</v>
      </c>
      <c r="D83" s="95">
        <f t="shared" si="1"/>
        <v>0</v>
      </c>
      <c r="E83" s="94">
        <f t="shared" si="2"/>
        <v>0</v>
      </c>
      <c r="F83" s="95">
        <f t="shared" si="3"/>
        <v>0</v>
      </c>
      <c r="G83" s="94">
        <f t="shared" si="4"/>
        <v>0</v>
      </c>
      <c r="H83" s="95">
        <f t="shared" si="5"/>
        <v>0</v>
      </c>
      <c r="I83" s="94">
        <f t="shared" si="6"/>
        <v>0</v>
      </c>
      <c r="J83" s="95">
        <f t="shared" si="7"/>
        <v>0</v>
      </c>
      <c r="K83" s="94">
        <f t="shared" si="8"/>
        <v>0</v>
      </c>
      <c r="L83" s="95">
        <f t="shared" si="9"/>
        <v>0</v>
      </c>
      <c r="M83" s="94">
        <f t="shared" si="10"/>
        <v>0</v>
      </c>
      <c r="N83" s="95">
        <f t="shared" si="11"/>
        <v>0</v>
      </c>
      <c r="O83" s="94">
        <f t="shared" si="12"/>
        <v>0</v>
      </c>
      <c r="P83" s="95">
        <f t="shared" si="13"/>
        <v>0</v>
      </c>
      <c r="Q83" s="137">
        <f t="shared" si="14"/>
        <v>0</v>
      </c>
    </row>
    <row r="84" spans="2:17" ht="17.25" thickTop="1" thickBot="1" x14ac:dyDescent="0.3">
      <c r="B84" s="10" t="s">
        <v>54</v>
      </c>
      <c r="C84" s="88">
        <f t="shared" si="15"/>
        <v>0</v>
      </c>
      <c r="D84" s="89">
        <f t="shared" si="1"/>
        <v>0</v>
      </c>
      <c r="E84" s="88">
        <f t="shared" si="2"/>
        <v>0</v>
      </c>
      <c r="F84" s="89">
        <f t="shared" si="3"/>
        <v>0</v>
      </c>
      <c r="G84" s="88">
        <f t="shared" si="4"/>
        <v>0</v>
      </c>
      <c r="H84" s="89">
        <f t="shared" si="5"/>
        <v>0</v>
      </c>
      <c r="I84" s="88">
        <f t="shared" si="6"/>
        <v>0</v>
      </c>
      <c r="J84" s="89">
        <f t="shared" si="7"/>
        <v>0</v>
      </c>
      <c r="K84" s="88">
        <f t="shared" si="8"/>
        <v>0</v>
      </c>
      <c r="L84" s="89">
        <f t="shared" si="9"/>
        <v>0</v>
      </c>
      <c r="M84" s="88">
        <f t="shared" si="10"/>
        <v>0</v>
      </c>
      <c r="N84" s="89">
        <f t="shared" si="11"/>
        <v>0</v>
      </c>
      <c r="O84" s="88">
        <f t="shared" si="12"/>
        <v>0</v>
      </c>
      <c r="P84" s="89">
        <f t="shared" si="13"/>
        <v>0</v>
      </c>
      <c r="Q84" s="134">
        <f t="shared" si="14"/>
        <v>0</v>
      </c>
    </row>
    <row r="85" spans="2:17" ht="17.25" thickTop="1" thickBot="1" x14ac:dyDescent="0.3">
      <c r="B85" s="10" t="s">
        <v>68</v>
      </c>
      <c r="C85" s="88">
        <f t="shared" si="15"/>
        <v>0</v>
      </c>
      <c r="D85" s="89">
        <f t="shared" si="1"/>
        <v>0</v>
      </c>
      <c r="E85" s="88">
        <f t="shared" si="2"/>
        <v>0</v>
      </c>
      <c r="F85" s="89">
        <f t="shared" si="3"/>
        <v>0</v>
      </c>
      <c r="G85" s="88">
        <f t="shared" si="4"/>
        <v>0</v>
      </c>
      <c r="H85" s="89">
        <f t="shared" si="5"/>
        <v>0</v>
      </c>
      <c r="I85" s="88">
        <f t="shared" si="6"/>
        <v>0</v>
      </c>
      <c r="J85" s="89">
        <f t="shared" si="7"/>
        <v>0</v>
      </c>
      <c r="K85" s="88">
        <f t="shared" si="8"/>
        <v>0</v>
      </c>
      <c r="L85" s="89">
        <f t="shared" si="9"/>
        <v>0</v>
      </c>
      <c r="M85" s="88">
        <f t="shared" si="10"/>
        <v>0</v>
      </c>
      <c r="N85" s="89">
        <f t="shared" si="11"/>
        <v>0</v>
      </c>
      <c r="O85" s="88">
        <f t="shared" si="12"/>
        <v>0</v>
      </c>
      <c r="P85" s="89">
        <f t="shared" si="13"/>
        <v>0</v>
      </c>
      <c r="Q85" s="134">
        <f t="shared" si="14"/>
        <v>0</v>
      </c>
    </row>
    <row r="86" spans="2:17" ht="17.25" thickTop="1" thickBot="1" x14ac:dyDescent="0.3">
      <c r="B86" s="10" t="s">
        <v>69</v>
      </c>
      <c r="C86" s="88">
        <f t="shared" si="15"/>
        <v>0</v>
      </c>
      <c r="D86" s="89">
        <f t="shared" si="1"/>
        <v>0</v>
      </c>
      <c r="E86" s="88">
        <f t="shared" si="2"/>
        <v>0</v>
      </c>
      <c r="F86" s="89">
        <f t="shared" si="3"/>
        <v>0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0</v>
      </c>
      <c r="K86" s="88">
        <f t="shared" si="8"/>
        <v>0</v>
      </c>
      <c r="L86" s="89">
        <f t="shared" si="9"/>
        <v>0</v>
      </c>
      <c r="M86" s="88">
        <f t="shared" si="10"/>
        <v>0</v>
      </c>
      <c r="N86" s="89">
        <f t="shared" si="11"/>
        <v>0</v>
      </c>
      <c r="O86" s="88">
        <f t="shared" si="12"/>
        <v>0</v>
      </c>
      <c r="P86" s="89">
        <f t="shared" si="13"/>
        <v>0</v>
      </c>
      <c r="Q86" s="134">
        <f t="shared" si="14"/>
        <v>0</v>
      </c>
    </row>
    <row r="87" spans="2:17" ht="17.25" thickTop="1" thickBot="1" x14ac:dyDescent="0.3">
      <c r="B87" s="23" t="s">
        <v>57</v>
      </c>
      <c r="C87" s="94">
        <f t="shared" si="15"/>
        <v>0</v>
      </c>
      <c r="D87" s="95">
        <f t="shared" si="1"/>
        <v>0</v>
      </c>
      <c r="E87" s="94">
        <f t="shared" si="2"/>
        <v>0</v>
      </c>
      <c r="F87" s="95">
        <f t="shared" si="3"/>
        <v>0</v>
      </c>
      <c r="G87" s="94">
        <f t="shared" si="4"/>
        <v>0</v>
      </c>
      <c r="H87" s="95">
        <f t="shared" si="5"/>
        <v>0</v>
      </c>
      <c r="I87" s="94">
        <f t="shared" si="6"/>
        <v>0</v>
      </c>
      <c r="J87" s="95">
        <f t="shared" si="7"/>
        <v>0</v>
      </c>
      <c r="K87" s="94">
        <f t="shared" si="8"/>
        <v>0</v>
      </c>
      <c r="L87" s="95">
        <f t="shared" si="9"/>
        <v>0</v>
      </c>
      <c r="M87" s="94">
        <f t="shared" si="10"/>
        <v>0</v>
      </c>
      <c r="N87" s="95">
        <f t="shared" si="11"/>
        <v>0</v>
      </c>
      <c r="O87" s="94">
        <f t="shared" si="12"/>
        <v>0</v>
      </c>
      <c r="P87" s="95">
        <f t="shared" si="13"/>
        <v>0</v>
      </c>
      <c r="Q87" s="137">
        <f t="shared" si="14"/>
        <v>0</v>
      </c>
    </row>
    <row r="88" spans="2:17" ht="17.25" thickTop="1" thickBot="1" x14ac:dyDescent="0.3">
      <c r="B88" s="10" t="s">
        <v>58</v>
      </c>
      <c r="C88" s="88">
        <f t="shared" si="15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0</v>
      </c>
      <c r="H88" s="89">
        <f t="shared" si="5"/>
        <v>0</v>
      </c>
      <c r="I88" s="88">
        <f t="shared" si="6"/>
        <v>0</v>
      </c>
      <c r="J88" s="89">
        <f t="shared" si="7"/>
        <v>0</v>
      </c>
      <c r="K88" s="88">
        <f t="shared" si="8"/>
        <v>0</v>
      </c>
      <c r="L88" s="89">
        <f t="shared" si="9"/>
        <v>0</v>
      </c>
      <c r="M88" s="88">
        <f t="shared" si="10"/>
        <v>0</v>
      </c>
      <c r="N88" s="89">
        <f t="shared" si="11"/>
        <v>0</v>
      </c>
      <c r="O88" s="88">
        <f t="shared" si="12"/>
        <v>0</v>
      </c>
      <c r="P88" s="89">
        <f t="shared" si="13"/>
        <v>0</v>
      </c>
      <c r="Q88" s="134">
        <f t="shared" si="14"/>
        <v>0</v>
      </c>
    </row>
    <row r="89" spans="2:17" ht="17.25" thickTop="1" thickBot="1" x14ac:dyDescent="0.3">
      <c r="B89" s="10" t="s">
        <v>59</v>
      </c>
      <c r="C89" s="88">
        <f t="shared" si="15"/>
        <v>0</v>
      </c>
      <c r="D89" s="89">
        <f t="shared" si="1"/>
        <v>0</v>
      </c>
      <c r="E89" s="88">
        <f t="shared" si="2"/>
        <v>0</v>
      </c>
      <c r="F89" s="89">
        <f t="shared" si="3"/>
        <v>0</v>
      </c>
      <c r="G89" s="88">
        <f t="shared" si="4"/>
        <v>0</v>
      </c>
      <c r="H89" s="89">
        <f t="shared" si="5"/>
        <v>0</v>
      </c>
      <c r="I89" s="88">
        <f t="shared" si="6"/>
        <v>0</v>
      </c>
      <c r="J89" s="89">
        <f t="shared" si="7"/>
        <v>0</v>
      </c>
      <c r="K89" s="88">
        <f t="shared" si="8"/>
        <v>0</v>
      </c>
      <c r="L89" s="89">
        <f t="shared" si="9"/>
        <v>0</v>
      </c>
      <c r="M89" s="88">
        <f t="shared" si="10"/>
        <v>0</v>
      </c>
      <c r="N89" s="89">
        <f t="shared" si="11"/>
        <v>0</v>
      </c>
      <c r="O89" s="88">
        <f t="shared" si="12"/>
        <v>0</v>
      </c>
      <c r="P89" s="89">
        <f t="shared" si="13"/>
        <v>0</v>
      </c>
      <c r="Q89" s="134">
        <f t="shared" si="14"/>
        <v>0</v>
      </c>
    </row>
    <row r="90" spans="2:17" ht="17.25" thickTop="1" thickBot="1" x14ac:dyDescent="0.3">
      <c r="B90" s="10" t="s">
        <v>60</v>
      </c>
      <c r="C90" s="88">
        <f t="shared" si="15"/>
        <v>0</v>
      </c>
      <c r="D90" s="89">
        <f t="shared" si="1"/>
        <v>0</v>
      </c>
      <c r="E90" s="88">
        <f t="shared" si="2"/>
        <v>0</v>
      </c>
      <c r="F90" s="89">
        <f t="shared" si="3"/>
        <v>0</v>
      </c>
      <c r="G90" s="88">
        <f t="shared" si="4"/>
        <v>0</v>
      </c>
      <c r="H90" s="89">
        <f t="shared" si="5"/>
        <v>0</v>
      </c>
      <c r="I90" s="88">
        <f t="shared" si="6"/>
        <v>0</v>
      </c>
      <c r="J90" s="89">
        <f t="shared" si="7"/>
        <v>0</v>
      </c>
      <c r="K90" s="88">
        <f t="shared" si="8"/>
        <v>0</v>
      </c>
      <c r="L90" s="89">
        <f t="shared" si="9"/>
        <v>0</v>
      </c>
      <c r="M90" s="88">
        <f t="shared" si="10"/>
        <v>0</v>
      </c>
      <c r="N90" s="89">
        <f t="shared" si="11"/>
        <v>0</v>
      </c>
      <c r="O90" s="88">
        <f t="shared" si="12"/>
        <v>0</v>
      </c>
      <c r="P90" s="89">
        <f t="shared" si="13"/>
        <v>0</v>
      </c>
      <c r="Q90" s="134">
        <f t="shared" si="14"/>
        <v>0</v>
      </c>
    </row>
    <row r="91" spans="2:17" ht="17.25" thickTop="1" thickBot="1" x14ac:dyDescent="0.3">
      <c r="B91" s="16" t="s">
        <v>61</v>
      </c>
      <c r="C91" s="94">
        <f>IFERROR(C45/SUM(C45:D45),0)</f>
        <v>0</v>
      </c>
      <c r="D91" s="95">
        <f>IFERROR(D45/SUM(C45:D45),0)</f>
        <v>0</v>
      </c>
      <c r="E91" s="94">
        <f>IFERROR(E45/SUM(E45:F45),0)</f>
        <v>0</v>
      </c>
      <c r="F91" s="95">
        <f>IFERROR(F45/SUM(E45:F45),0)</f>
        <v>0</v>
      </c>
      <c r="G91" s="94">
        <f>IFERROR(G45/SUM(G45:H45),0)</f>
        <v>0</v>
      </c>
      <c r="H91" s="95">
        <f>IFERROR(H45/SUM(G45:H45),0)</f>
        <v>0</v>
      </c>
      <c r="I91" s="94">
        <f>IFERROR(I45/SUM(I45:J45),0)</f>
        <v>0</v>
      </c>
      <c r="J91" s="95">
        <f>IFERROR(J45/SUM(I45:J45),0)</f>
        <v>0</v>
      </c>
      <c r="K91" s="94">
        <f>IFERROR(K45/SUM(K45:L45),0)</f>
        <v>0</v>
      </c>
      <c r="L91" s="95">
        <f>IFERROR(L45/SUM(K45:L45),0)</f>
        <v>0</v>
      </c>
      <c r="M91" s="94">
        <f>IFERROR(M45/SUM(M45:N45),0)</f>
        <v>0</v>
      </c>
      <c r="N91" s="95">
        <f>IFERROR(N45/SUM(M45:N45),0)</f>
        <v>0</v>
      </c>
      <c r="O91" s="94">
        <f>IFERROR(O45/SUM(O45:P45),0)</f>
        <v>0</v>
      </c>
      <c r="P91" s="95">
        <f>IFERROR(P45/SUM(O45:P45),0)</f>
        <v>0</v>
      </c>
      <c r="Q91" s="137">
        <f t="shared" si="14"/>
        <v>0</v>
      </c>
    </row>
    <row r="92" spans="2:17" ht="17.25" thickTop="1" thickBot="1" x14ac:dyDescent="0.3">
      <c r="B92" s="10" t="s">
        <v>62</v>
      </c>
      <c r="C92" s="90">
        <f>IFERROR(C46/SUM(C46:D46),0)</f>
        <v>0</v>
      </c>
      <c r="D92" s="91">
        <f>IFERROR(D46/SUM(C46:D46),0)</f>
        <v>0</v>
      </c>
      <c r="E92" s="90">
        <f>IFERROR(E46/SUM(E46:F46),0)</f>
        <v>0</v>
      </c>
      <c r="F92" s="91">
        <f>IFERROR(F46/SUM(E46:F46),0)</f>
        <v>0</v>
      </c>
      <c r="G92" s="90">
        <f>IFERROR(G46/SUM(G46:H46),0)</f>
        <v>0</v>
      </c>
      <c r="H92" s="91">
        <f>IFERROR(H46/SUM(G46:H46),0)</f>
        <v>0</v>
      </c>
      <c r="I92" s="90">
        <f>IFERROR(I46/SUM(I46:J46),0)</f>
        <v>0</v>
      </c>
      <c r="J92" s="91">
        <f>IFERROR(J46/SUM(I46:J46),0)</f>
        <v>0</v>
      </c>
      <c r="K92" s="90">
        <f>IFERROR(K46/SUM(K46:L46),0)</f>
        <v>0</v>
      </c>
      <c r="L92" s="91">
        <f>IFERROR(L46/SUM(K46:L46),0)</f>
        <v>0</v>
      </c>
      <c r="M92" s="90">
        <f>IFERROR(M46/SUM(M46:N46),0)</f>
        <v>0</v>
      </c>
      <c r="N92" s="91">
        <f>IFERROR(N46/SUM(M46:N46),0)</f>
        <v>0</v>
      </c>
      <c r="O92" s="90">
        <f>IFERROR(O46/SUM(O46:P46),0)</f>
        <v>0</v>
      </c>
      <c r="P92" s="91">
        <f>IFERROR(P46/SUM(O46:P46),0)</f>
        <v>0</v>
      </c>
      <c r="Q92" s="135">
        <f t="shared" si="14"/>
        <v>0</v>
      </c>
    </row>
    <row r="93" spans="2:17" ht="17.25" thickTop="1" thickBot="1" x14ac:dyDescent="0.3">
      <c r="B93" s="26" t="s">
        <v>63</v>
      </c>
      <c r="C93" s="92">
        <f>IFERROR(C47/SUM(C47:D47),0)</f>
        <v>0</v>
      </c>
      <c r="D93" s="93">
        <f>IFERROR(D47/SUM(C47:D47),0)</f>
        <v>0</v>
      </c>
      <c r="E93" s="92">
        <f>IFERROR(E47/SUM(E47:F47),0)</f>
        <v>0</v>
      </c>
      <c r="F93" s="93">
        <f>IFERROR(F47/SUM(E47:F47),0)</f>
        <v>0</v>
      </c>
      <c r="G93" s="92">
        <f>IFERROR(G47/SUM(G47:H47),0)</f>
        <v>0</v>
      </c>
      <c r="H93" s="93">
        <f>IFERROR(H47/SUM(G47:H47),0)</f>
        <v>0</v>
      </c>
      <c r="I93" s="92">
        <f>IFERROR(I47/SUM(I47:J47),0)</f>
        <v>0</v>
      </c>
      <c r="J93" s="93">
        <f>IFERROR(J47/SUM(I47:J47),0)</f>
        <v>0</v>
      </c>
      <c r="K93" s="92">
        <f>IFERROR(K47/SUM(K47:L47),0)</f>
        <v>0</v>
      </c>
      <c r="L93" s="93">
        <f>IFERROR(L47/SUM(K47:L47),0)</f>
        <v>0</v>
      </c>
      <c r="M93" s="92">
        <f>IFERROR(M47/SUM(M47:N47),0)</f>
        <v>0</v>
      </c>
      <c r="N93" s="93">
        <f>IFERROR(N47/SUM(M47:N47),0)</f>
        <v>0</v>
      </c>
      <c r="O93" s="92">
        <f>IFERROR(O47/SUM(O47:P47),0)</f>
        <v>0</v>
      </c>
      <c r="P93" s="93">
        <f>IFERROR(P47/SUM(O47:P47),0)</f>
        <v>0</v>
      </c>
      <c r="Q93" s="136">
        <f t="shared" si="14"/>
        <v>0</v>
      </c>
    </row>
    <row r="94" spans="2:17" ht="17.25" thickTop="1" thickBot="1" x14ac:dyDescent="0.3">
      <c r="B94" s="29" t="s">
        <v>63</v>
      </c>
      <c r="C94" s="98">
        <f>IFERROR(C48/SUM(C48:D48),0)</f>
        <v>0</v>
      </c>
      <c r="D94" s="99">
        <f>IFERROR(D48/SUM(C48:D48),0)</f>
        <v>0</v>
      </c>
      <c r="E94" s="100">
        <f>IFERROR(E48/SUM(E48:F48),0)</f>
        <v>0</v>
      </c>
      <c r="F94" s="99">
        <f>IFERROR(F48/SUM(E48:F48),0)</f>
        <v>0</v>
      </c>
      <c r="G94" s="100">
        <f>IFERROR(G48/SUM(G48:H48),0)</f>
        <v>0</v>
      </c>
      <c r="H94" s="99">
        <f>IFERROR(H48/SUM(G48:H48),0)</f>
        <v>0</v>
      </c>
      <c r="I94" s="100">
        <f>IFERROR(I48/SUM(I48:J48),0)</f>
        <v>0</v>
      </c>
      <c r="J94" s="99">
        <f>IFERROR(J48/SUM(I48:J48),0)</f>
        <v>0</v>
      </c>
      <c r="K94" s="100">
        <f>IFERROR(K48/SUM(K48:L48),0)</f>
        <v>0</v>
      </c>
      <c r="L94" s="99">
        <f>IFERROR(L48/SUM(K48:L48),0)</f>
        <v>0</v>
      </c>
      <c r="M94" s="100">
        <f>IFERROR(M48/SUM(M48:N48),0)</f>
        <v>0</v>
      </c>
      <c r="N94" s="99">
        <f>IFERROR(N48/SUM(M48:N48),0)</f>
        <v>0</v>
      </c>
      <c r="O94" s="100">
        <f>IFERROR(O48/SUM(O48:P48),0)</f>
        <v>0</v>
      </c>
      <c r="P94" s="99">
        <f>IFERROR(P48/SUM(O48:P48),0)</f>
        <v>0</v>
      </c>
      <c r="Q94" s="140">
        <f t="shared" si="14"/>
        <v>0</v>
      </c>
    </row>
    <row r="95" spans="2:17" ht="19.5" thickBot="1" x14ac:dyDescent="0.3">
      <c r="B95" s="33" t="s">
        <v>70</v>
      </c>
      <c r="C95" s="101">
        <f>IFERROR(C49/SUM(C49:D49),0)</f>
        <v>0</v>
      </c>
      <c r="D95" s="102">
        <f>IFERROR(D49/SUM(C49:D49),0)</f>
        <v>0</v>
      </c>
      <c r="E95" s="101">
        <f>IFERROR(E49/SUM(E49:F49),0)</f>
        <v>0</v>
      </c>
      <c r="F95" s="103">
        <f>IFERROR(F49/SUM(E49:F49),0)</f>
        <v>1</v>
      </c>
      <c r="G95" s="101">
        <f>IFERROR(G49/SUM(G49:H49),0)</f>
        <v>0</v>
      </c>
      <c r="H95" s="103">
        <f>IFERROR(H49/SUM(G49:H49),0)</f>
        <v>0</v>
      </c>
      <c r="I95" s="101">
        <f>IFERROR(I49/SUM(I49:J49),0)</f>
        <v>1</v>
      </c>
      <c r="J95" s="103">
        <f>IFERROR(J49/SUM(I49:J49),0)</f>
        <v>0</v>
      </c>
      <c r="K95" s="101">
        <f>IFERROR(K49/SUM(K49:L49),0)</f>
        <v>0.68</v>
      </c>
      <c r="L95" s="103">
        <f>IFERROR(L49/SUM(K49:L49),0)</f>
        <v>0.32</v>
      </c>
      <c r="M95" s="101">
        <f>IFERROR(M49/SUM(M49:N49),0)</f>
        <v>0.48717948717948717</v>
      </c>
      <c r="N95" s="103">
        <f>IFERROR(N49/SUM(M49:N49),0)</f>
        <v>0.51282051282051277</v>
      </c>
      <c r="O95" s="101">
        <f>IFERROR(O49/SUM(O49:P49),0)</f>
        <v>0.56060606060606055</v>
      </c>
      <c r="P95" s="103">
        <f>IFERROR(P49/SUM(O49:P49),0)</f>
        <v>0.43939393939393939</v>
      </c>
      <c r="Q95" s="141">
        <f t="shared" si="14"/>
        <v>66</v>
      </c>
    </row>
  </sheetData>
  <mergeCells count="22">
    <mergeCell ref="Q52:Q54"/>
    <mergeCell ref="B2:Q2"/>
    <mergeCell ref="C53:D53"/>
    <mergeCell ref="E53:F53"/>
    <mergeCell ref="G53:H53"/>
    <mergeCell ref="I53:J53"/>
    <mergeCell ref="K53:L53"/>
    <mergeCell ref="B3:Q3"/>
    <mergeCell ref="M53:N53"/>
    <mergeCell ref="C6:N6"/>
    <mergeCell ref="O6:P7"/>
    <mergeCell ref="Q6:Q8"/>
    <mergeCell ref="B7:B8"/>
    <mergeCell ref="C7:D7"/>
    <mergeCell ref="E7:F7"/>
    <mergeCell ref="G7:H7"/>
    <mergeCell ref="B53:B54"/>
    <mergeCell ref="K7:L7"/>
    <mergeCell ref="M7:N7"/>
    <mergeCell ref="C52:N52"/>
    <mergeCell ref="O52:P53"/>
    <mergeCell ref="I7:J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Q95"/>
  <sheetViews>
    <sheetView showGridLines="0" zoomScale="60" zoomScaleNormal="60" workbookViewId="0">
      <selection activeCell="B87" sqref="B87"/>
    </sheetView>
  </sheetViews>
  <sheetFormatPr baseColWidth="10" defaultColWidth="11.42578125" defaultRowHeight="15" x14ac:dyDescent="0.25"/>
  <cols>
    <col min="2" max="2" width="41.42578125" bestFit="1" customWidth="1"/>
    <col min="3" max="3" width="19.85546875" customWidth="1"/>
    <col min="4" max="4" width="13" bestFit="1" customWidth="1"/>
    <col min="5" max="5" width="24.28515625" customWidth="1"/>
    <col min="6" max="6" width="27.5703125" customWidth="1"/>
    <col min="7" max="7" width="25.28515625" customWidth="1"/>
    <col min="8" max="8" width="25.140625" bestFit="1" customWidth="1"/>
    <col min="9" max="17" width="10.7109375" customWidth="1"/>
  </cols>
  <sheetData>
    <row r="1" spans="2:17" ht="15.75" customHeight="1" thickBot="1" x14ac:dyDescent="0.3"/>
    <row r="2" spans="2:17" ht="45.75" customHeight="1" thickTop="1" x14ac:dyDescent="0.4">
      <c r="B2" s="365" t="str">
        <f>+CONCATENATE("ESTADOS ACADÉMICOS ",'Portada informe E.A.'!A1," POR PROGRAMAS ACADÉMICOS")</f>
        <v>ESTADOS ACADÉMICOS 2023-2 POR PROGRAMAS ACADÉMICOS</v>
      </c>
      <c r="C2" s="355"/>
      <c r="D2" s="355"/>
      <c r="E2" s="355"/>
      <c r="F2" s="355"/>
      <c r="G2" s="355"/>
      <c r="H2" s="356"/>
    </row>
    <row r="3" spans="2:17" ht="45.75" customHeight="1" thickBot="1" x14ac:dyDescent="0.3">
      <c r="B3" s="350" t="s">
        <v>99</v>
      </c>
      <c r="C3" s="351"/>
      <c r="D3" s="351"/>
      <c r="E3" s="351"/>
      <c r="F3" s="351"/>
      <c r="G3" s="351"/>
      <c r="H3" s="352"/>
      <c r="I3" s="5"/>
      <c r="J3" s="5"/>
      <c r="K3" s="5"/>
      <c r="L3" s="5"/>
      <c r="M3" s="5"/>
      <c r="N3" s="5"/>
      <c r="O3" s="5"/>
      <c r="P3" s="5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5">
      <c r="B6" s="333" t="s">
        <v>89</v>
      </c>
      <c r="C6" s="334"/>
      <c r="D6" s="334"/>
      <c r="E6" s="334"/>
      <c r="F6" s="334"/>
      <c r="G6" s="334"/>
      <c r="H6" s="334"/>
    </row>
    <row r="7" spans="2:17" ht="15" customHeight="1" x14ac:dyDescent="0.25">
      <c r="B7" s="336" t="s">
        <v>17</v>
      </c>
      <c r="C7" s="336" t="s">
        <v>78</v>
      </c>
      <c r="D7" s="336" t="s">
        <v>79</v>
      </c>
      <c r="E7" s="338" t="s">
        <v>80</v>
      </c>
      <c r="F7" s="336" t="s">
        <v>81</v>
      </c>
      <c r="G7" s="336" t="s">
        <v>82</v>
      </c>
      <c r="H7" s="336" t="s">
        <v>72</v>
      </c>
    </row>
    <row r="8" spans="2:17" ht="15.75" customHeight="1" thickBot="1" x14ac:dyDescent="0.3">
      <c r="B8" s="337"/>
      <c r="C8" s="337"/>
      <c r="D8" s="337"/>
      <c r="E8" s="339"/>
      <c r="F8" s="337"/>
      <c r="G8" s="337"/>
      <c r="H8" s="337"/>
    </row>
    <row r="9" spans="2:17" ht="20.25" customHeight="1" thickBot="1" x14ac:dyDescent="0.3">
      <c r="B9" s="7" t="s">
        <v>25</v>
      </c>
      <c r="C9" s="71">
        <v>0</v>
      </c>
      <c r="D9" s="8">
        <v>0</v>
      </c>
      <c r="E9" s="9">
        <v>0</v>
      </c>
      <c r="F9" s="8">
        <v>0</v>
      </c>
      <c r="G9" s="8">
        <v>0</v>
      </c>
      <c r="H9" s="8">
        <v>0</v>
      </c>
    </row>
    <row r="10" spans="2:17" ht="20.25" customHeight="1" thickTop="1" thickBot="1" x14ac:dyDescent="0.3">
      <c r="B10" s="10" t="s">
        <v>26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11">
        <v>0</v>
      </c>
    </row>
    <row r="11" spans="2:17" ht="20.25" customHeight="1" thickTop="1" thickBot="1" x14ac:dyDescent="0.3">
      <c r="B11" s="10" t="s">
        <v>27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11">
        <v>0</v>
      </c>
    </row>
    <row r="12" spans="2:17" ht="17.25" thickTop="1" thickBot="1" x14ac:dyDescent="0.3">
      <c r="B12" s="10" t="s">
        <v>28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11">
        <v>0</v>
      </c>
    </row>
    <row r="13" spans="2:17" ht="47.25" customHeight="1" thickTop="1" thickBot="1" x14ac:dyDescent="0.3">
      <c r="B13" s="23" t="s">
        <v>29</v>
      </c>
      <c r="C13" s="73">
        <v>0</v>
      </c>
      <c r="D13" s="17">
        <v>2</v>
      </c>
      <c r="E13" s="18">
        <v>0</v>
      </c>
      <c r="F13" s="17">
        <v>0</v>
      </c>
      <c r="G13" s="17">
        <v>0</v>
      </c>
      <c r="H13" s="17">
        <v>2</v>
      </c>
    </row>
    <row r="14" spans="2:17" ht="17.25" thickTop="1" thickBot="1" x14ac:dyDescent="0.3">
      <c r="B14" s="10" t="s">
        <v>30</v>
      </c>
      <c r="C14" s="72">
        <v>0</v>
      </c>
      <c r="D14" s="72">
        <v>2</v>
      </c>
      <c r="E14" s="72">
        <v>0</v>
      </c>
      <c r="F14" s="72">
        <v>0</v>
      </c>
      <c r="G14" s="72">
        <v>0</v>
      </c>
      <c r="H14" s="11">
        <v>2</v>
      </c>
    </row>
    <row r="15" spans="2:17" ht="17.25" thickTop="1" thickBot="1" x14ac:dyDescent="0.3">
      <c r="B15" s="10" t="s">
        <v>31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11">
        <v>0</v>
      </c>
    </row>
    <row r="16" spans="2:17" ht="17.25" thickTop="1" thickBot="1" x14ac:dyDescent="0.3">
      <c r="B16" s="10" t="s">
        <v>32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11">
        <v>0</v>
      </c>
    </row>
    <row r="17" spans="2:8" ht="17.25" thickTop="1" thickBot="1" x14ac:dyDescent="0.3">
      <c r="B17" s="16" t="s">
        <v>33</v>
      </c>
      <c r="C17" s="73">
        <v>37</v>
      </c>
      <c r="D17" s="17">
        <v>21</v>
      </c>
      <c r="E17" s="18">
        <v>0</v>
      </c>
      <c r="F17" s="17">
        <v>0</v>
      </c>
      <c r="G17" s="17">
        <v>0</v>
      </c>
      <c r="H17" s="17">
        <v>58</v>
      </c>
    </row>
    <row r="18" spans="2:8" ht="17.25" thickTop="1" thickBot="1" x14ac:dyDescent="0.3">
      <c r="B18" s="10" t="s">
        <v>34</v>
      </c>
      <c r="C18" s="72">
        <v>37</v>
      </c>
      <c r="D18" s="72">
        <v>21</v>
      </c>
      <c r="E18" s="72">
        <v>0</v>
      </c>
      <c r="F18" s="72">
        <v>0</v>
      </c>
      <c r="G18" s="72">
        <v>0</v>
      </c>
      <c r="H18" s="11">
        <v>58</v>
      </c>
    </row>
    <row r="19" spans="2:8" ht="17.25" thickTop="1" thickBot="1" x14ac:dyDescent="0.3">
      <c r="B19" s="10" t="s">
        <v>35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11">
        <v>0</v>
      </c>
    </row>
    <row r="20" spans="2:8" ht="17.25" thickTop="1" thickBot="1" x14ac:dyDescent="0.3">
      <c r="B20" s="10" t="s">
        <v>36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11">
        <v>0</v>
      </c>
    </row>
    <row r="21" spans="2:8" ht="17.25" thickTop="1" thickBot="1" x14ac:dyDescent="0.3">
      <c r="B21" s="16" t="s">
        <v>37</v>
      </c>
      <c r="C21" s="73">
        <v>2</v>
      </c>
      <c r="D21" s="73">
        <v>3</v>
      </c>
      <c r="E21" s="73">
        <v>0</v>
      </c>
      <c r="F21" s="73">
        <v>1</v>
      </c>
      <c r="G21" s="73">
        <v>0</v>
      </c>
      <c r="H21" s="17">
        <v>6</v>
      </c>
    </row>
    <row r="22" spans="2:8" ht="17.25" thickTop="1" thickBot="1" x14ac:dyDescent="0.3">
      <c r="B22" s="20" t="s">
        <v>38</v>
      </c>
      <c r="C22" s="72">
        <v>1</v>
      </c>
      <c r="D22" s="72">
        <v>1</v>
      </c>
      <c r="E22" s="72">
        <v>0</v>
      </c>
      <c r="F22" s="72">
        <v>1</v>
      </c>
      <c r="G22" s="72">
        <v>0</v>
      </c>
      <c r="H22" s="21">
        <v>3</v>
      </c>
    </row>
    <row r="23" spans="2:8" ht="17.25" thickTop="1" thickBot="1" x14ac:dyDescent="0.3">
      <c r="B23" s="10" t="s">
        <v>39</v>
      </c>
      <c r="C23" s="72">
        <v>1</v>
      </c>
      <c r="D23" s="72">
        <v>1</v>
      </c>
      <c r="E23" s="72">
        <v>0</v>
      </c>
      <c r="F23" s="72">
        <v>0</v>
      </c>
      <c r="G23" s="72">
        <v>0</v>
      </c>
      <c r="H23" s="11">
        <v>2</v>
      </c>
    </row>
    <row r="24" spans="2:8" ht="17.25" thickTop="1" thickBot="1" x14ac:dyDescent="0.3">
      <c r="B24" s="10" t="s">
        <v>40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11">
        <v>0</v>
      </c>
    </row>
    <row r="25" spans="2:8" ht="17.25" thickTop="1" thickBot="1" x14ac:dyDescent="0.3">
      <c r="B25" s="10" t="s">
        <v>41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11">
        <v>0</v>
      </c>
    </row>
    <row r="26" spans="2:8" ht="17.25" thickTop="1" thickBot="1" x14ac:dyDescent="0.3">
      <c r="B26" s="10" t="s">
        <v>42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  <c r="H26" s="11">
        <v>0</v>
      </c>
    </row>
    <row r="27" spans="2:8" ht="17.25" thickTop="1" thickBot="1" x14ac:dyDescent="0.3">
      <c r="B27" s="10" t="s">
        <v>43</v>
      </c>
      <c r="C27" s="72">
        <v>0</v>
      </c>
      <c r="D27" s="72">
        <v>1</v>
      </c>
      <c r="E27" s="72">
        <v>0</v>
      </c>
      <c r="F27" s="72">
        <v>0</v>
      </c>
      <c r="G27" s="72">
        <v>0</v>
      </c>
      <c r="H27" s="11">
        <v>1</v>
      </c>
    </row>
    <row r="28" spans="2:8" ht="40.5" customHeight="1" thickTop="1" thickBot="1" x14ac:dyDescent="0.3">
      <c r="B28" s="23" t="s">
        <v>44</v>
      </c>
      <c r="C28" s="73">
        <v>0</v>
      </c>
      <c r="D28" s="73">
        <v>0</v>
      </c>
      <c r="E28" s="73">
        <v>0</v>
      </c>
      <c r="F28" s="73">
        <v>0</v>
      </c>
      <c r="G28" s="73">
        <v>0</v>
      </c>
      <c r="H28" s="17">
        <v>0</v>
      </c>
    </row>
    <row r="29" spans="2:8" ht="17.25" thickTop="1" thickBot="1" x14ac:dyDescent="0.3">
      <c r="B29" s="10" t="s">
        <v>45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  <c r="H29" s="11">
        <v>0</v>
      </c>
    </row>
    <row r="30" spans="2:8" ht="17.25" thickTop="1" thickBot="1" x14ac:dyDescent="0.3">
      <c r="B30" s="10" t="s">
        <v>46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11">
        <v>0</v>
      </c>
    </row>
    <row r="31" spans="2:8" ht="17.25" thickTop="1" thickBot="1" x14ac:dyDescent="0.3">
      <c r="B31" s="10" t="s">
        <v>47</v>
      </c>
      <c r="C31" s="72">
        <v>0</v>
      </c>
      <c r="D31" s="72">
        <v>0</v>
      </c>
      <c r="E31" s="72">
        <v>0</v>
      </c>
      <c r="F31" s="72">
        <v>0</v>
      </c>
      <c r="G31" s="72">
        <v>0</v>
      </c>
      <c r="H31" s="11">
        <v>0</v>
      </c>
    </row>
    <row r="32" spans="2:8" ht="17.25" thickTop="1" thickBot="1" x14ac:dyDescent="0.3">
      <c r="B32" s="10" t="s">
        <v>48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11">
        <v>0</v>
      </c>
    </row>
    <row r="33" spans="2:8" ht="36.75" customHeight="1" thickTop="1" thickBot="1" x14ac:dyDescent="0.3">
      <c r="B33" s="23" t="s">
        <v>49</v>
      </c>
      <c r="C33" s="73">
        <v>0</v>
      </c>
      <c r="D33" s="17">
        <v>0</v>
      </c>
      <c r="E33" s="18">
        <v>0</v>
      </c>
      <c r="F33" s="17">
        <v>0</v>
      </c>
      <c r="G33" s="17">
        <v>0</v>
      </c>
      <c r="H33" s="17">
        <v>0</v>
      </c>
    </row>
    <row r="34" spans="2:8" ht="17.25" thickTop="1" thickBot="1" x14ac:dyDescent="0.3">
      <c r="B34" s="10" t="s">
        <v>50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11">
        <v>0</v>
      </c>
    </row>
    <row r="35" spans="2:8" ht="17.25" thickTop="1" thickBot="1" x14ac:dyDescent="0.3">
      <c r="B35" s="10" t="s">
        <v>51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11">
        <v>0</v>
      </c>
    </row>
    <row r="36" spans="2:8" ht="17.25" thickTop="1" thickBot="1" x14ac:dyDescent="0.3">
      <c r="B36" s="10" t="s">
        <v>52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11">
        <v>0</v>
      </c>
    </row>
    <row r="37" spans="2:8" ht="41.25" customHeight="1" thickTop="1" thickBot="1" x14ac:dyDescent="0.3">
      <c r="B37" s="16" t="s">
        <v>53</v>
      </c>
      <c r="C37" s="73">
        <v>0</v>
      </c>
      <c r="D37" s="17">
        <v>0</v>
      </c>
      <c r="E37" s="18">
        <v>0</v>
      </c>
      <c r="F37" s="17">
        <v>0</v>
      </c>
      <c r="G37" s="17">
        <v>0</v>
      </c>
      <c r="H37" s="17">
        <v>0</v>
      </c>
    </row>
    <row r="38" spans="2:8" ht="17.25" thickTop="1" thickBot="1" x14ac:dyDescent="0.3">
      <c r="B38" s="10" t="s">
        <v>54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11">
        <v>0</v>
      </c>
    </row>
    <row r="39" spans="2:8" ht="17.25" thickTop="1" thickBot="1" x14ac:dyDescent="0.3">
      <c r="B39" s="10" t="s">
        <v>55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11">
        <v>0</v>
      </c>
    </row>
    <row r="40" spans="2:8" ht="17.25" thickTop="1" thickBot="1" x14ac:dyDescent="0.3">
      <c r="B40" s="10" t="s">
        <v>56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11">
        <v>0</v>
      </c>
    </row>
    <row r="41" spans="2:8" ht="17.25" thickTop="1" thickBot="1" x14ac:dyDescent="0.3">
      <c r="B41" s="16" t="s">
        <v>57</v>
      </c>
      <c r="C41" s="73">
        <v>0</v>
      </c>
      <c r="D41" s="17">
        <v>0</v>
      </c>
      <c r="E41" s="18">
        <v>0</v>
      </c>
      <c r="F41" s="17">
        <v>0</v>
      </c>
      <c r="G41" s="17">
        <v>0</v>
      </c>
      <c r="H41" s="17">
        <v>0</v>
      </c>
    </row>
    <row r="42" spans="2:8" ht="17.25" thickTop="1" thickBot="1" x14ac:dyDescent="0.3">
      <c r="B42" s="10" t="s">
        <v>58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11">
        <v>0</v>
      </c>
    </row>
    <row r="43" spans="2:8" ht="17.25" thickTop="1" thickBot="1" x14ac:dyDescent="0.3">
      <c r="B43" s="10" t="s">
        <v>59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11">
        <v>0</v>
      </c>
    </row>
    <row r="44" spans="2:8" ht="17.25" thickTop="1" thickBot="1" x14ac:dyDescent="0.3">
      <c r="B44" s="10" t="s">
        <v>60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11">
        <v>0</v>
      </c>
    </row>
    <row r="45" spans="2:8" ht="17.25" thickTop="1" thickBot="1" x14ac:dyDescent="0.3">
      <c r="B45" s="16" t="s">
        <v>61</v>
      </c>
      <c r="C45" s="73">
        <v>0</v>
      </c>
      <c r="D45" s="73">
        <v>0</v>
      </c>
      <c r="E45" s="73">
        <v>0</v>
      </c>
      <c r="F45" s="73">
        <v>0</v>
      </c>
      <c r="G45" s="73">
        <v>0</v>
      </c>
      <c r="H45" s="17">
        <v>0</v>
      </c>
    </row>
    <row r="46" spans="2:8" ht="17.25" thickTop="1" thickBot="1" x14ac:dyDescent="0.3">
      <c r="B46" s="10" t="s">
        <v>62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11">
        <v>0</v>
      </c>
    </row>
    <row r="47" spans="2:8" ht="17.25" thickTop="1" thickBot="1" x14ac:dyDescent="0.3">
      <c r="B47" s="16" t="s">
        <v>63</v>
      </c>
      <c r="C47" s="73">
        <v>0</v>
      </c>
      <c r="D47" s="73">
        <v>0</v>
      </c>
      <c r="E47" s="73">
        <v>0</v>
      </c>
      <c r="F47" s="73">
        <v>0</v>
      </c>
      <c r="G47" s="73">
        <v>0</v>
      </c>
      <c r="H47" s="17">
        <v>0</v>
      </c>
    </row>
    <row r="48" spans="2:8" ht="15" customHeight="1" thickTop="1" thickBot="1" x14ac:dyDescent="0.3">
      <c r="B48" s="29" t="s">
        <v>63</v>
      </c>
      <c r="C48" s="72">
        <v>0</v>
      </c>
      <c r="D48" s="72">
        <v>0</v>
      </c>
      <c r="E48" s="72">
        <v>0</v>
      </c>
      <c r="F48" s="72">
        <v>0</v>
      </c>
      <c r="G48" s="72">
        <v>0</v>
      </c>
      <c r="H48" s="24">
        <v>0</v>
      </c>
    </row>
    <row r="49" spans="2:8" ht="20.25" thickTop="1" thickBot="1" x14ac:dyDescent="0.3">
      <c r="B49" s="74" t="s">
        <v>70</v>
      </c>
      <c r="C49" s="75">
        <v>39</v>
      </c>
      <c r="D49" s="76">
        <v>26</v>
      </c>
      <c r="E49" s="77">
        <v>0</v>
      </c>
      <c r="F49" s="76">
        <v>1</v>
      </c>
      <c r="G49" s="76">
        <v>0</v>
      </c>
      <c r="H49" s="78">
        <v>66</v>
      </c>
    </row>
    <row r="50" spans="2:8" ht="15" customHeight="1" x14ac:dyDescent="0.25">
      <c r="B50" s="38"/>
      <c r="C50" s="38"/>
      <c r="D50" s="38"/>
      <c r="E50" s="38"/>
      <c r="F50" s="38"/>
      <c r="G50" s="38"/>
      <c r="H50" s="38"/>
    </row>
    <row r="51" spans="2:8" ht="15" customHeight="1" thickBot="1" x14ac:dyDescent="0.3">
      <c r="B51" s="38"/>
      <c r="C51" s="38"/>
      <c r="D51" s="38"/>
      <c r="E51" s="38"/>
      <c r="F51" s="38"/>
      <c r="G51" s="38"/>
      <c r="H51" s="38"/>
    </row>
    <row r="52" spans="2:8" ht="21" thickBot="1" x14ac:dyDescent="0.35">
      <c r="B52" s="333" t="str">
        <f>B6</f>
        <v>ESTADOS ACADÉMICOS 2023-2</v>
      </c>
      <c r="C52" s="334"/>
      <c r="D52" s="334"/>
      <c r="E52" s="334"/>
      <c r="F52" s="334"/>
      <c r="G52" s="334"/>
      <c r="H52" s="334"/>
    </row>
    <row r="53" spans="2:8" ht="15" customHeight="1" x14ac:dyDescent="0.25">
      <c r="B53" s="336" t="s">
        <v>17</v>
      </c>
      <c r="C53" s="336" t="s">
        <v>78</v>
      </c>
      <c r="D53" s="336" t="s">
        <v>79</v>
      </c>
      <c r="E53" s="338" t="s">
        <v>80</v>
      </c>
      <c r="F53" s="336" t="s">
        <v>81</v>
      </c>
      <c r="G53" s="336" t="s">
        <v>82</v>
      </c>
      <c r="H53" s="336" t="s">
        <v>72</v>
      </c>
    </row>
    <row r="54" spans="2:8" ht="15.75" customHeight="1" thickBot="1" x14ac:dyDescent="0.3">
      <c r="B54" s="337"/>
      <c r="C54" s="337"/>
      <c r="D54" s="337"/>
      <c r="E54" s="339"/>
      <c r="F54" s="337"/>
      <c r="G54" s="337"/>
      <c r="H54" s="337"/>
    </row>
    <row r="55" spans="2:8" ht="16.5" thickBot="1" x14ac:dyDescent="0.3">
      <c r="B55" s="194" t="s">
        <v>25</v>
      </c>
      <c r="C55" s="219">
        <f t="shared" ref="C55:C89" si="0">IFERROR(C9/H55,0)</f>
        <v>0</v>
      </c>
      <c r="D55" s="220">
        <f t="shared" ref="D55:D89" si="1">IFERROR(D9/H55,0)</f>
        <v>0</v>
      </c>
      <c r="E55" s="221">
        <f t="shared" ref="E55:E89" si="2">IFERROR(E9/H55,0)</f>
        <v>0</v>
      </c>
      <c r="F55" s="220">
        <f t="shared" ref="F55:F89" si="3">IFERROR(F9/H55,0)</f>
        <v>0</v>
      </c>
      <c r="G55" s="220">
        <f t="shared" ref="G55:G89" si="4">IFERROR(G9/H55,0)</f>
        <v>0</v>
      </c>
      <c r="H55" s="133">
        <f t="shared" ref="H55:H90" si="5">H9</f>
        <v>0</v>
      </c>
    </row>
    <row r="56" spans="2:8" ht="17.25" thickTop="1" thickBot="1" x14ac:dyDescent="0.3">
      <c r="B56" s="196" t="s">
        <v>26</v>
      </c>
      <c r="C56" s="222">
        <f t="shared" si="0"/>
        <v>0</v>
      </c>
      <c r="D56" s="223">
        <f t="shared" si="1"/>
        <v>0</v>
      </c>
      <c r="E56" s="224">
        <f t="shared" si="2"/>
        <v>0</v>
      </c>
      <c r="F56" s="223">
        <f t="shared" si="3"/>
        <v>0</v>
      </c>
      <c r="G56" s="223">
        <f t="shared" si="4"/>
        <v>0</v>
      </c>
      <c r="H56" s="134">
        <f t="shared" si="5"/>
        <v>0</v>
      </c>
    </row>
    <row r="57" spans="2:8" ht="17.25" thickTop="1" thickBot="1" x14ac:dyDescent="0.3">
      <c r="B57" s="196" t="s">
        <v>27</v>
      </c>
      <c r="C57" s="222">
        <f t="shared" si="0"/>
        <v>0</v>
      </c>
      <c r="D57" s="223">
        <f t="shared" si="1"/>
        <v>0</v>
      </c>
      <c r="E57" s="224">
        <f t="shared" si="2"/>
        <v>0</v>
      </c>
      <c r="F57" s="223">
        <f t="shared" si="3"/>
        <v>0</v>
      </c>
      <c r="G57" s="223">
        <f t="shared" si="4"/>
        <v>0</v>
      </c>
      <c r="H57" s="134">
        <f t="shared" si="5"/>
        <v>0</v>
      </c>
    </row>
    <row r="58" spans="2:8" ht="17.25" thickTop="1" thickBot="1" x14ac:dyDescent="0.3">
      <c r="B58" s="196" t="s">
        <v>28</v>
      </c>
      <c r="C58" s="222">
        <f t="shared" si="0"/>
        <v>0</v>
      </c>
      <c r="D58" s="223">
        <f t="shared" si="1"/>
        <v>0</v>
      </c>
      <c r="E58" s="224">
        <f t="shared" si="2"/>
        <v>0</v>
      </c>
      <c r="F58" s="223">
        <f t="shared" si="3"/>
        <v>0</v>
      </c>
      <c r="G58" s="223">
        <f t="shared" si="4"/>
        <v>0</v>
      </c>
      <c r="H58" s="134">
        <f t="shared" si="5"/>
        <v>0</v>
      </c>
    </row>
    <row r="59" spans="2:8" ht="54" customHeight="1" thickTop="1" thickBot="1" x14ac:dyDescent="0.3">
      <c r="B59" s="205" t="s">
        <v>65</v>
      </c>
      <c r="C59" s="225">
        <f t="shared" si="0"/>
        <v>0</v>
      </c>
      <c r="D59" s="226">
        <f t="shared" si="1"/>
        <v>1</v>
      </c>
      <c r="E59" s="227">
        <f t="shared" si="2"/>
        <v>0</v>
      </c>
      <c r="F59" s="226">
        <f t="shared" si="3"/>
        <v>0</v>
      </c>
      <c r="G59" s="226">
        <f t="shared" si="4"/>
        <v>0</v>
      </c>
      <c r="H59" s="137">
        <f t="shared" si="5"/>
        <v>2</v>
      </c>
    </row>
    <row r="60" spans="2:8" ht="17.25" thickTop="1" thickBot="1" x14ac:dyDescent="0.3">
      <c r="B60" s="196" t="s">
        <v>30</v>
      </c>
      <c r="C60" s="222">
        <f t="shared" si="0"/>
        <v>0</v>
      </c>
      <c r="D60" s="223">
        <f t="shared" si="1"/>
        <v>1</v>
      </c>
      <c r="E60" s="224">
        <f t="shared" si="2"/>
        <v>0</v>
      </c>
      <c r="F60" s="223">
        <f t="shared" si="3"/>
        <v>0</v>
      </c>
      <c r="G60" s="223">
        <f t="shared" si="4"/>
        <v>0</v>
      </c>
      <c r="H60" s="134">
        <f t="shared" si="5"/>
        <v>2</v>
      </c>
    </row>
    <row r="61" spans="2:8" ht="17.25" thickTop="1" thickBot="1" x14ac:dyDescent="0.3">
      <c r="B61" s="196" t="s">
        <v>31</v>
      </c>
      <c r="C61" s="222">
        <f t="shared" si="0"/>
        <v>0</v>
      </c>
      <c r="D61" s="223">
        <f t="shared" si="1"/>
        <v>0</v>
      </c>
      <c r="E61" s="224">
        <f t="shared" si="2"/>
        <v>0</v>
      </c>
      <c r="F61" s="223">
        <f t="shared" si="3"/>
        <v>0</v>
      </c>
      <c r="G61" s="223">
        <f t="shared" si="4"/>
        <v>0</v>
      </c>
      <c r="H61" s="134">
        <f t="shared" si="5"/>
        <v>0</v>
      </c>
    </row>
    <row r="62" spans="2:8" ht="17.25" thickTop="1" thickBot="1" x14ac:dyDescent="0.3">
      <c r="B62" s="196" t="s">
        <v>32</v>
      </c>
      <c r="C62" s="222">
        <f t="shared" si="0"/>
        <v>0</v>
      </c>
      <c r="D62" s="223">
        <f t="shared" si="1"/>
        <v>0</v>
      </c>
      <c r="E62" s="224">
        <f t="shared" si="2"/>
        <v>0</v>
      </c>
      <c r="F62" s="223">
        <f t="shared" si="3"/>
        <v>0</v>
      </c>
      <c r="G62" s="223">
        <f t="shared" si="4"/>
        <v>0</v>
      </c>
      <c r="H62" s="134">
        <f t="shared" si="5"/>
        <v>0</v>
      </c>
    </row>
    <row r="63" spans="2:8" ht="17.25" thickTop="1" thickBot="1" x14ac:dyDescent="0.3">
      <c r="B63" s="200" t="s">
        <v>33</v>
      </c>
      <c r="C63" s="225">
        <f t="shared" si="0"/>
        <v>0.63793103448275867</v>
      </c>
      <c r="D63" s="226">
        <f t="shared" si="1"/>
        <v>0.36206896551724138</v>
      </c>
      <c r="E63" s="227">
        <f t="shared" si="2"/>
        <v>0</v>
      </c>
      <c r="F63" s="226">
        <f t="shared" si="3"/>
        <v>0</v>
      </c>
      <c r="G63" s="226">
        <f t="shared" si="4"/>
        <v>0</v>
      </c>
      <c r="H63" s="137">
        <f t="shared" si="5"/>
        <v>58</v>
      </c>
    </row>
    <row r="64" spans="2:8" ht="17.25" thickTop="1" thickBot="1" x14ac:dyDescent="0.3">
      <c r="B64" s="196" t="s">
        <v>34</v>
      </c>
      <c r="C64" s="222">
        <f t="shared" si="0"/>
        <v>0.63793103448275867</v>
      </c>
      <c r="D64" s="223">
        <f t="shared" si="1"/>
        <v>0.36206896551724138</v>
      </c>
      <c r="E64" s="224">
        <f t="shared" si="2"/>
        <v>0</v>
      </c>
      <c r="F64" s="223">
        <f t="shared" si="3"/>
        <v>0</v>
      </c>
      <c r="G64" s="223">
        <f t="shared" si="4"/>
        <v>0</v>
      </c>
      <c r="H64" s="134">
        <f t="shared" si="5"/>
        <v>58</v>
      </c>
    </row>
    <row r="65" spans="2:8" ht="17.25" thickTop="1" thickBot="1" x14ac:dyDescent="0.3">
      <c r="B65" s="196" t="s">
        <v>35</v>
      </c>
      <c r="C65" s="222">
        <f t="shared" si="0"/>
        <v>0</v>
      </c>
      <c r="D65" s="223">
        <f t="shared" si="1"/>
        <v>0</v>
      </c>
      <c r="E65" s="224">
        <f t="shared" si="2"/>
        <v>0</v>
      </c>
      <c r="F65" s="223">
        <f t="shared" si="3"/>
        <v>0</v>
      </c>
      <c r="G65" s="223">
        <f t="shared" si="4"/>
        <v>0</v>
      </c>
      <c r="H65" s="134">
        <f t="shared" si="5"/>
        <v>0</v>
      </c>
    </row>
    <row r="66" spans="2:8" ht="17.25" thickTop="1" thickBot="1" x14ac:dyDescent="0.3">
      <c r="B66" s="196" t="s">
        <v>36</v>
      </c>
      <c r="C66" s="222">
        <f t="shared" si="0"/>
        <v>0</v>
      </c>
      <c r="D66" s="223">
        <f t="shared" si="1"/>
        <v>0</v>
      </c>
      <c r="E66" s="224">
        <f t="shared" si="2"/>
        <v>0</v>
      </c>
      <c r="F66" s="223">
        <f t="shared" si="3"/>
        <v>0</v>
      </c>
      <c r="G66" s="223">
        <f t="shared" si="4"/>
        <v>0</v>
      </c>
      <c r="H66" s="134">
        <f t="shared" si="5"/>
        <v>0</v>
      </c>
    </row>
    <row r="67" spans="2:8" ht="17.25" thickTop="1" thickBot="1" x14ac:dyDescent="0.3">
      <c r="B67" s="200" t="s">
        <v>37</v>
      </c>
      <c r="C67" s="225">
        <f t="shared" si="0"/>
        <v>0.33333333333333331</v>
      </c>
      <c r="D67" s="226">
        <f t="shared" si="1"/>
        <v>0.5</v>
      </c>
      <c r="E67" s="227">
        <f t="shared" si="2"/>
        <v>0</v>
      </c>
      <c r="F67" s="226">
        <f t="shared" si="3"/>
        <v>0.16666666666666666</v>
      </c>
      <c r="G67" s="226">
        <f t="shared" si="4"/>
        <v>0</v>
      </c>
      <c r="H67" s="137">
        <f t="shared" si="5"/>
        <v>6</v>
      </c>
    </row>
    <row r="68" spans="2:8" ht="17.25" thickTop="1" thickBot="1" x14ac:dyDescent="0.3">
      <c r="B68" s="203" t="s">
        <v>38</v>
      </c>
      <c r="C68" s="228">
        <f t="shared" si="0"/>
        <v>0.33333333333333331</v>
      </c>
      <c r="D68" s="229">
        <f t="shared" si="1"/>
        <v>0.33333333333333331</v>
      </c>
      <c r="E68" s="230">
        <f t="shared" si="2"/>
        <v>0</v>
      </c>
      <c r="F68" s="229">
        <f t="shared" si="3"/>
        <v>0.33333333333333331</v>
      </c>
      <c r="G68" s="229">
        <f t="shared" si="4"/>
        <v>0</v>
      </c>
      <c r="H68" s="139">
        <f t="shared" si="5"/>
        <v>3</v>
      </c>
    </row>
    <row r="69" spans="2:8" ht="17.25" thickTop="1" thickBot="1" x14ac:dyDescent="0.3">
      <c r="B69" s="196" t="s">
        <v>39</v>
      </c>
      <c r="C69" s="222">
        <f t="shared" si="0"/>
        <v>0.5</v>
      </c>
      <c r="D69" s="223">
        <f t="shared" si="1"/>
        <v>0.5</v>
      </c>
      <c r="E69" s="224">
        <f t="shared" si="2"/>
        <v>0</v>
      </c>
      <c r="F69" s="223">
        <f t="shared" si="3"/>
        <v>0</v>
      </c>
      <c r="G69" s="223">
        <f t="shared" si="4"/>
        <v>0</v>
      </c>
      <c r="H69" s="134">
        <f t="shared" si="5"/>
        <v>2</v>
      </c>
    </row>
    <row r="70" spans="2:8" ht="17.25" thickTop="1" thickBot="1" x14ac:dyDescent="0.3">
      <c r="B70" s="196" t="s">
        <v>40</v>
      </c>
      <c r="C70" s="222">
        <f t="shared" si="0"/>
        <v>0</v>
      </c>
      <c r="D70" s="223">
        <f t="shared" si="1"/>
        <v>0</v>
      </c>
      <c r="E70" s="224">
        <f t="shared" si="2"/>
        <v>0</v>
      </c>
      <c r="F70" s="223">
        <f t="shared" si="3"/>
        <v>0</v>
      </c>
      <c r="G70" s="223">
        <f t="shared" si="4"/>
        <v>0</v>
      </c>
      <c r="H70" s="134">
        <f t="shared" si="5"/>
        <v>0</v>
      </c>
    </row>
    <row r="71" spans="2:8" ht="17.25" thickTop="1" thickBot="1" x14ac:dyDescent="0.3">
      <c r="B71" s="196" t="s">
        <v>41</v>
      </c>
      <c r="C71" s="222">
        <f t="shared" si="0"/>
        <v>0</v>
      </c>
      <c r="D71" s="223">
        <f t="shared" si="1"/>
        <v>0</v>
      </c>
      <c r="E71" s="224">
        <f t="shared" si="2"/>
        <v>0</v>
      </c>
      <c r="F71" s="223">
        <f t="shared" si="3"/>
        <v>0</v>
      </c>
      <c r="G71" s="223">
        <f t="shared" si="4"/>
        <v>0</v>
      </c>
      <c r="H71" s="134">
        <f t="shared" si="5"/>
        <v>0</v>
      </c>
    </row>
    <row r="72" spans="2:8" ht="17.25" thickTop="1" thickBot="1" x14ac:dyDescent="0.3">
      <c r="B72" s="196" t="s">
        <v>42</v>
      </c>
      <c r="C72" s="222">
        <f t="shared" si="0"/>
        <v>0</v>
      </c>
      <c r="D72" s="223">
        <f t="shared" si="1"/>
        <v>0</v>
      </c>
      <c r="E72" s="224">
        <f t="shared" si="2"/>
        <v>0</v>
      </c>
      <c r="F72" s="223">
        <f t="shared" si="3"/>
        <v>0</v>
      </c>
      <c r="G72" s="223">
        <f t="shared" si="4"/>
        <v>0</v>
      </c>
      <c r="H72" s="134">
        <f t="shared" si="5"/>
        <v>0</v>
      </c>
    </row>
    <row r="73" spans="2:8" ht="17.25" thickTop="1" thickBot="1" x14ac:dyDescent="0.3">
      <c r="B73" s="196" t="s">
        <v>43</v>
      </c>
      <c r="C73" s="222">
        <f t="shared" si="0"/>
        <v>0</v>
      </c>
      <c r="D73" s="223">
        <f t="shared" si="1"/>
        <v>1</v>
      </c>
      <c r="E73" s="224">
        <f t="shared" si="2"/>
        <v>0</v>
      </c>
      <c r="F73" s="223">
        <f t="shared" si="3"/>
        <v>0</v>
      </c>
      <c r="G73" s="223">
        <f t="shared" si="4"/>
        <v>0</v>
      </c>
      <c r="H73" s="134">
        <f t="shared" si="5"/>
        <v>1</v>
      </c>
    </row>
    <row r="74" spans="2:8" ht="37.5" customHeight="1" thickTop="1" thickBot="1" x14ac:dyDescent="0.3">
      <c r="B74" s="205" t="s">
        <v>66</v>
      </c>
      <c r="C74" s="225">
        <f t="shared" si="0"/>
        <v>0</v>
      </c>
      <c r="D74" s="226">
        <f t="shared" si="1"/>
        <v>0</v>
      </c>
      <c r="E74" s="227">
        <f t="shared" si="2"/>
        <v>0</v>
      </c>
      <c r="F74" s="226">
        <f t="shared" si="3"/>
        <v>0</v>
      </c>
      <c r="G74" s="226">
        <f t="shared" si="4"/>
        <v>0</v>
      </c>
      <c r="H74" s="137">
        <f t="shared" si="5"/>
        <v>0</v>
      </c>
    </row>
    <row r="75" spans="2:8" ht="17.25" thickTop="1" thickBot="1" x14ac:dyDescent="0.3">
      <c r="B75" s="196" t="s">
        <v>45</v>
      </c>
      <c r="C75" s="222">
        <f t="shared" si="0"/>
        <v>0</v>
      </c>
      <c r="D75" s="223">
        <f t="shared" si="1"/>
        <v>0</v>
      </c>
      <c r="E75" s="224">
        <f t="shared" si="2"/>
        <v>0</v>
      </c>
      <c r="F75" s="223">
        <f t="shared" si="3"/>
        <v>0</v>
      </c>
      <c r="G75" s="223">
        <f t="shared" si="4"/>
        <v>0</v>
      </c>
      <c r="H75" s="134">
        <f t="shared" si="5"/>
        <v>0</v>
      </c>
    </row>
    <row r="76" spans="2:8" ht="17.25" thickTop="1" thickBot="1" x14ac:dyDescent="0.3">
      <c r="B76" s="196" t="s">
        <v>46</v>
      </c>
      <c r="C76" s="222">
        <f t="shared" si="0"/>
        <v>0</v>
      </c>
      <c r="D76" s="223">
        <f t="shared" si="1"/>
        <v>0</v>
      </c>
      <c r="E76" s="224">
        <f t="shared" si="2"/>
        <v>0</v>
      </c>
      <c r="F76" s="223">
        <f t="shared" si="3"/>
        <v>0</v>
      </c>
      <c r="G76" s="223">
        <f t="shared" si="4"/>
        <v>0</v>
      </c>
      <c r="H76" s="134">
        <f t="shared" si="5"/>
        <v>0</v>
      </c>
    </row>
    <row r="77" spans="2:8" ht="17.25" thickTop="1" thickBot="1" x14ac:dyDescent="0.3">
      <c r="B77" s="196" t="s">
        <v>47</v>
      </c>
      <c r="C77" s="222">
        <f t="shared" si="0"/>
        <v>0</v>
      </c>
      <c r="D77" s="223">
        <f t="shared" si="1"/>
        <v>0</v>
      </c>
      <c r="E77" s="224">
        <f t="shared" si="2"/>
        <v>0</v>
      </c>
      <c r="F77" s="223">
        <f t="shared" si="3"/>
        <v>0</v>
      </c>
      <c r="G77" s="223">
        <f t="shared" si="4"/>
        <v>0</v>
      </c>
      <c r="H77" s="134">
        <f t="shared" si="5"/>
        <v>0</v>
      </c>
    </row>
    <row r="78" spans="2:8" ht="17.25" thickTop="1" thickBot="1" x14ac:dyDescent="0.3">
      <c r="B78" s="196" t="s">
        <v>48</v>
      </c>
      <c r="C78" s="222">
        <f t="shared" si="0"/>
        <v>0</v>
      </c>
      <c r="D78" s="223">
        <f t="shared" si="1"/>
        <v>0</v>
      </c>
      <c r="E78" s="224">
        <f t="shared" si="2"/>
        <v>0</v>
      </c>
      <c r="F78" s="223">
        <f t="shared" si="3"/>
        <v>0</v>
      </c>
      <c r="G78" s="223">
        <f t="shared" si="4"/>
        <v>0</v>
      </c>
      <c r="H78" s="134">
        <f t="shared" si="5"/>
        <v>0</v>
      </c>
    </row>
    <row r="79" spans="2:8" ht="34.5" customHeight="1" thickTop="1" thickBot="1" x14ac:dyDescent="0.3">
      <c r="B79" s="205" t="s">
        <v>67</v>
      </c>
      <c r="C79" s="225">
        <f t="shared" si="0"/>
        <v>0</v>
      </c>
      <c r="D79" s="226">
        <f t="shared" si="1"/>
        <v>0</v>
      </c>
      <c r="E79" s="227">
        <f t="shared" si="2"/>
        <v>0</v>
      </c>
      <c r="F79" s="226">
        <f t="shared" si="3"/>
        <v>0</v>
      </c>
      <c r="G79" s="226">
        <f t="shared" si="4"/>
        <v>0</v>
      </c>
      <c r="H79" s="137">
        <f t="shared" si="5"/>
        <v>0</v>
      </c>
    </row>
    <row r="80" spans="2:8" ht="17.25" thickTop="1" thickBot="1" x14ac:dyDescent="0.3">
      <c r="B80" s="196" t="s">
        <v>50</v>
      </c>
      <c r="C80" s="222">
        <f t="shared" si="0"/>
        <v>0</v>
      </c>
      <c r="D80" s="223">
        <f t="shared" si="1"/>
        <v>0</v>
      </c>
      <c r="E80" s="224">
        <f t="shared" si="2"/>
        <v>0</v>
      </c>
      <c r="F80" s="223">
        <f t="shared" si="3"/>
        <v>0</v>
      </c>
      <c r="G80" s="223">
        <f t="shared" si="4"/>
        <v>0</v>
      </c>
      <c r="H80" s="134">
        <f t="shared" si="5"/>
        <v>0</v>
      </c>
    </row>
    <row r="81" spans="2:8" ht="17.25" thickTop="1" thickBot="1" x14ac:dyDescent="0.3">
      <c r="B81" s="196" t="s">
        <v>51</v>
      </c>
      <c r="C81" s="222">
        <f t="shared" si="0"/>
        <v>0</v>
      </c>
      <c r="D81" s="223">
        <f t="shared" si="1"/>
        <v>0</v>
      </c>
      <c r="E81" s="224">
        <f t="shared" si="2"/>
        <v>0</v>
      </c>
      <c r="F81" s="223">
        <f t="shared" si="3"/>
        <v>0</v>
      </c>
      <c r="G81" s="223">
        <f t="shared" si="4"/>
        <v>0</v>
      </c>
      <c r="H81" s="134">
        <f t="shared" si="5"/>
        <v>0</v>
      </c>
    </row>
    <row r="82" spans="2:8" ht="17.25" thickTop="1" thickBot="1" x14ac:dyDescent="0.3">
      <c r="B82" s="196" t="s">
        <v>52</v>
      </c>
      <c r="C82" s="222">
        <f t="shared" si="0"/>
        <v>0</v>
      </c>
      <c r="D82" s="223">
        <f t="shared" si="1"/>
        <v>0</v>
      </c>
      <c r="E82" s="224">
        <f t="shared" si="2"/>
        <v>0</v>
      </c>
      <c r="F82" s="223">
        <f t="shared" si="3"/>
        <v>0</v>
      </c>
      <c r="G82" s="223">
        <f t="shared" si="4"/>
        <v>0</v>
      </c>
      <c r="H82" s="134">
        <f t="shared" si="5"/>
        <v>0</v>
      </c>
    </row>
    <row r="83" spans="2:8" ht="39.75" customHeight="1" thickTop="1" thickBot="1" x14ac:dyDescent="0.3">
      <c r="B83" s="200" t="s">
        <v>53</v>
      </c>
      <c r="C83" s="225">
        <f t="shared" si="0"/>
        <v>0</v>
      </c>
      <c r="D83" s="226">
        <f t="shared" si="1"/>
        <v>0</v>
      </c>
      <c r="E83" s="227">
        <f t="shared" si="2"/>
        <v>0</v>
      </c>
      <c r="F83" s="226">
        <f t="shared" si="3"/>
        <v>0</v>
      </c>
      <c r="G83" s="226">
        <f t="shared" si="4"/>
        <v>0</v>
      </c>
      <c r="H83" s="137">
        <f t="shared" si="5"/>
        <v>0</v>
      </c>
    </row>
    <row r="84" spans="2:8" ht="17.25" thickTop="1" thickBot="1" x14ac:dyDescent="0.3">
      <c r="B84" s="196" t="s">
        <v>54</v>
      </c>
      <c r="C84" s="222">
        <f t="shared" si="0"/>
        <v>0</v>
      </c>
      <c r="D84" s="223">
        <f t="shared" si="1"/>
        <v>0</v>
      </c>
      <c r="E84" s="224">
        <f t="shared" si="2"/>
        <v>0</v>
      </c>
      <c r="F84" s="223">
        <f t="shared" si="3"/>
        <v>0</v>
      </c>
      <c r="G84" s="223">
        <f t="shared" si="4"/>
        <v>0</v>
      </c>
      <c r="H84" s="134">
        <f t="shared" si="5"/>
        <v>0</v>
      </c>
    </row>
    <row r="85" spans="2:8" ht="17.25" thickTop="1" thickBot="1" x14ac:dyDescent="0.3">
      <c r="B85" s="196" t="s">
        <v>68</v>
      </c>
      <c r="C85" s="222">
        <f t="shared" si="0"/>
        <v>0</v>
      </c>
      <c r="D85" s="223">
        <f t="shared" si="1"/>
        <v>0</v>
      </c>
      <c r="E85" s="224">
        <f t="shared" si="2"/>
        <v>0</v>
      </c>
      <c r="F85" s="223">
        <f t="shared" si="3"/>
        <v>0</v>
      </c>
      <c r="G85" s="223">
        <f t="shared" si="4"/>
        <v>0</v>
      </c>
      <c r="H85" s="134">
        <f t="shared" si="5"/>
        <v>0</v>
      </c>
    </row>
    <row r="86" spans="2:8" ht="17.25" thickTop="1" thickBot="1" x14ac:dyDescent="0.3">
      <c r="B86" s="196" t="s">
        <v>69</v>
      </c>
      <c r="C86" s="222">
        <f t="shared" si="0"/>
        <v>0</v>
      </c>
      <c r="D86" s="223">
        <f t="shared" si="1"/>
        <v>0</v>
      </c>
      <c r="E86" s="224">
        <f t="shared" si="2"/>
        <v>0</v>
      </c>
      <c r="F86" s="223">
        <f t="shared" si="3"/>
        <v>0</v>
      </c>
      <c r="G86" s="223">
        <f t="shared" si="4"/>
        <v>0</v>
      </c>
      <c r="H86" s="134">
        <f t="shared" si="5"/>
        <v>0</v>
      </c>
    </row>
    <row r="87" spans="2:8" ht="17.25" thickTop="1" thickBot="1" x14ac:dyDescent="0.3">
      <c r="B87" s="200" t="s">
        <v>57</v>
      </c>
      <c r="C87" s="225">
        <f t="shared" si="0"/>
        <v>0</v>
      </c>
      <c r="D87" s="226">
        <f t="shared" si="1"/>
        <v>0</v>
      </c>
      <c r="E87" s="227">
        <f t="shared" si="2"/>
        <v>0</v>
      </c>
      <c r="F87" s="226">
        <f t="shared" si="3"/>
        <v>0</v>
      </c>
      <c r="G87" s="226">
        <f t="shared" si="4"/>
        <v>0</v>
      </c>
      <c r="H87" s="137">
        <f t="shared" si="5"/>
        <v>0</v>
      </c>
    </row>
    <row r="88" spans="2:8" ht="17.25" thickTop="1" thickBot="1" x14ac:dyDescent="0.3">
      <c r="B88" s="196" t="s">
        <v>58</v>
      </c>
      <c r="C88" s="222">
        <f t="shared" si="0"/>
        <v>0</v>
      </c>
      <c r="D88" s="223">
        <f t="shared" si="1"/>
        <v>0</v>
      </c>
      <c r="E88" s="224">
        <f t="shared" si="2"/>
        <v>0</v>
      </c>
      <c r="F88" s="223">
        <f t="shared" si="3"/>
        <v>0</v>
      </c>
      <c r="G88" s="223">
        <f t="shared" si="4"/>
        <v>0</v>
      </c>
      <c r="H88" s="134">
        <f t="shared" si="5"/>
        <v>0</v>
      </c>
    </row>
    <row r="89" spans="2:8" ht="17.25" thickTop="1" thickBot="1" x14ac:dyDescent="0.3">
      <c r="B89" s="196" t="s">
        <v>59</v>
      </c>
      <c r="C89" s="222">
        <f t="shared" si="0"/>
        <v>0</v>
      </c>
      <c r="D89" s="223">
        <f t="shared" si="1"/>
        <v>0</v>
      </c>
      <c r="E89" s="224">
        <f t="shared" si="2"/>
        <v>0</v>
      </c>
      <c r="F89" s="223">
        <f t="shared" si="3"/>
        <v>0</v>
      </c>
      <c r="G89" s="223">
        <f t="shared" si="4"/>
        <v>0</v>
      </c>
      <c r="H89" s="134">
        <f t="shared" si="5"/>
        <v>0</v>
      </c>
    </row>
    <row r="90" spans="2:8" ht="17.25" thickTop="1" thickBot="1" x14ac:dyDescent="0.3">
      <c r="B90" s="196" t="s">
        <v>60</v>
      </c>
      <c r="C90" s="222">
        <f>IFERROR(C44/$H90,0)</f>
        <v>0</v>
      </c>
      <c r="D90" s="223">
        <f>IFERROR(D44/$H90,0)</f>
        <v>0</v>
      </c>
      <c r="E90" s="224">
        <f>IFERROR(E44/$H90,0)</f>
        <v>0</v>
      </c>
      <c r="F90" s="223">
        <f>IFERROR(F44/$H90,0)</f>
        <v>0</v>
      </c>
      <c r="G90" s="223">
        <f>IFERROR(G44/$H90,0)</f>
        <v>0</v>
      </c>
      <c r="H90" s="134">
        <f t="shared" si="5"/>
        <v>0</v>
      </c>
    </row>
    <row r="91" spans="2:8" ht="17.25" thickTop="1" thickBot="1" x14ac:dyDescent="0.3">
      <c r="B91" s="200" t="s">
        <v>61</v>
      </c>
      <c r="C91" s="225">
        <f>IFERROR(C45/H91,0)</f>
        <v>0</v>
      </c>
      <c r="D91" s="226">
        <f>IFERROR(D45/H91,0)</f>
        <v>0</v>
      </c>
      <c r="E91" s="227">
        <f>IFERROR(E45/H91,0)</f>
        <v>0</v>
      </c>
      <c r="F91" s="226">
        <f>IFERROR(F45/H91,0)</f>
        <v>0</v>
      </c>
      <c r="G91" s="226">
        <f>IFERROR(G45/H91,0)</f>
        <v>0</v>
      </c>
      <c r="H91" s="137">
        <f>H45</f>
        <v>0</v>
      </c>
    </row>
    <row r="92" spans="2:8" ht="17.25" thickTop="1" thickBot="1" x14ac:dyDescent="0.3">
      <c r="B92" s="196" t="s">
        <v>62</v>
      </c>
      <c r="C92" s="222">
        <f>IFERROR(C46/H92,0)</f>
        <v>0</v>
      </c>
      <c r="D92" s="223">
        <f>IFERROR(D46/H92,0)</f>
        <v>0</v>
      </c>
      <c r="E92" s="224">
        <f>IFERROR(E46/H92,0)</f>
        <v>0</v>
      </c>
      <c r="F92" s="223">
        <f>IFERROR(F46/H92,0)</f>
        <v>0</v>
      </c>
      <c r="G92" s="223">
        <f>IFERROR(G46/H92,0)</f>
        <v>0</v>
      </c>
      <c r="H92" s="134">
        <f>H46</f>
        <v>0</v>
      </c>
    </row>
    <row r="93" spans="2:8" ht="17.25" thickTop="1" thickBot="1" x14ac:dyDescent="0.3">
      <c r="B93" s="200" t="s">
        <v>63</v>
      </c>
      <c r="C93" s="225">
        <f>IFERROR(C47/H93,0)</f>
        <v>0</v>
      </c>
      <c r="D93" s="226">
        <f>IFERROR(D47/H93,0)</f>
        <v>0</v>
      </c>
      <c r="E93" s="227">
        <f>IFERROR(E47/H93,0)</f>
        <v>0</v>
      </c>
      <c r="F93" s="226">
        <f>IFERROR(F47/H93,0)</f>
        <v>0</v>
      </c>
      <c r="G93" s="226">
        <f>IFERROR(G47/H93,0)</f>
        <v>0</v>
      </c>
      <c r="H93" s="137">
        <f>H47</f>
        <v>0</v>
      </c>
    </row>
    <row r="94" spans="2:8" ht="17.25" thickTop="1" thickBot="1" x14ac:dyDescent="0.3">
      <c r="B94" s="210" t="s">
        <v>63</v>
      </c>
      <c r="C94" s="231">
        <f>IFERROR(C48/H94,0)</f>
        <v>0</v>
      </c>
      <c r="D94" s="232">
        <f>IFERROR(D48/H94,0)</f>
        <v>0</v>
      </c>
      <c r="E94" s="233">
        <f>IFERROR(E48/H94,0)</f>
        <v>0</v>
      </c>
      <c r="F94" s="232">
        <f>IFERROR(F48/H94,0)</f>
        <v>0</v>
      </c>
      <c r="G94" s="232">
        <f>IFERROR(G48/H94,0)</f>
        <v>0</v>
      </c>
      <c r="H94" s="135">
        <f>H48</f>
        <v>0</v>
      </c>
    </row>
    <row r="95" spans="2:8" ht="20.25" thickTop="1" thickBot="1" x14ac:dyDescent="0.3">
      <c r="B95" s="234" t="s">
        <v>70</v>
      </c>
      <c r="C95" s="235">
        <f>IFERROR(C49/H95,0)</f>
        <v>0.59090909090909094</v>
      </c>
      <c r="D95" s="236">
        <f>IFERROR(D49/H95,0)</f>
        <v>0.39393939393939392</v>
      </c>
      <c r="E95" s="237">
        <f>IFERROR(E49/H95,0)</f>
        <v>0</v>
      </c>
      <c r="F95" s="236">
        <f>IFERROR(F49/H95,0)</f>
        <v>1.5151515151515152E-2</v>
      </c>
      <c r="G95" s="236">
        <f>IFERROR(G49/H95,0)</f>
        <v>0</v>
      </c>
      <c r="H95" s="238">
        <f>H49</f>
        <v>66</v>
      </c>
    </row>
  </sheetData>
  <mergeCells count="18">
    <mergeCell ref="E7:E8"/>
    <mergeCell ref="F7:F8"/>
    <mergeCell ref="G7:G8"/>
    <mergeCell ref="H7:H8"/>
    <mergeCell ref="B2:H2"/>
    <mergeCell ref="B3:H3"/>
    <mergeCell ref="B6:H6"/>
    <mergeCell ref="B7:B8"/>
    <mergeCell ref="C7:C8"/>
    <mergeCell ref="D7:D8"/>
    <mergeCell ref="B52:H52"/>
    <mergeCell ref="B53:B54"/>
    <mergeCell ref="C53:C54"/>
    <mergeCell ref="D53:D54"/>
    <mergeCell ref="E53:E54"/>
    <mergeCell ref="F53:F54"/>
    <mergeCell ref="G53:G54"/>
    <mergeCell ref="H53:H5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Q97"/>
  <sheetViews>
    <sheetView showGridLines="0" topLeftCell="A62" zoomScale="75" zoomScaleNormal="60" workbookViewId="0">
      <selection activeCell="I93" sqref="I93"/>
    </sheetView>
  </sheetViews>
  <sheetFormatPr baseColWidth="10" defaultColWidth="11.42578125" defaultRowHeight="15" x14ac:dyDescent="0.25"/>
  <cols>
    <col min="2" max="2" width="41.42578125" bestFit="1" customWidth="1"/>
    <col min="3" max="12" width="10.28515625" customWidth="1"/>
    <col min="13" max="13" width="11.5703125" customWidth="1"/>
    <col min="14" max="14" width="13.28515625" customWidth="1"/>
    <col min="15" max="15" width="10.28515625" customWidth="1"/>
    <col min="16" max="17" width="10.7109375" customWidth="1"/>
  </cols>
  <sheetData>
    <row r="1" spans="2:17" ht="15.75" customHeight="1" thickBot="1" x14ac:dyDescent="0.3"/>
    <row r="2" spans="2:17" ht="42" customHeight="1" thickTop="1" x14ac:dyDescent="0.4">
      <c r="B2" s="369" t="str">
        <f>+CONCATENATE("ESTADOS ACADÉMICOS ",'Portada informe E.A.'!A1," POR PROGRAMAS ACADÉMICOS Y GÉNERO")</f>
        <v>ESTADOS ACADÉMICOS 2023-2 POR PROGRAMAS ACADÉMICOS Y GÉNERO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  <c r="P2" s="241"/>
    </row>
    <row r="3" spans="2:17" ht="42" customHeight="1" thickBot="1" x14ac:dyDescent="0.3">
      <c r="B3" s="384" t="s">
        <v>100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299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348" t="s">
        <v>90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2:17" ht="15" customHeight="1" thickBot="1" x14ac:dyDescent="0.3">
      <c r="B7" s="348" t="s">
        <v>17</v>
      </c>
      <c r="C7" s="348" t="s">
        <v>78</v>
      </c>
      <c r="D7" s="348"/>
      <c r="E7" s="348" t="s">
        <v>79</v>
      </c>
      <c r="F7" s="348"/>
      <c r="G7" s="368" t="s">
        <v>84</v>
      </c>
      <c r="H7" s="368"/>
      <c r="I7" s="368" t="s">
        <v>81</v>
      </c>
      <c r="J7" s="368"/>
      <c r="K7" s="368" t="s">
        <v>85</v>
      </c>
      <c r="L7" s="368"/>
      <c r="M7" s="348" t="s">
        <v>72</v>
      </c>
      <c r="N7" s="348"/>
      <c r="O7" s="348" t="s">
        <v>70</v>
      </c>
    </row>
    <row r="8" spans="2:17" ht="21.75" customHeight="1" thickBot="1" x14ac:dyDescent="0.3">
      <c r="B8" s="348"/>
      <c r="C8" s="348"/>
      <c r="D8" s="348"/>
      <c r="E8" s="348"/>
      <c r="F8" s="348"/>
      <c r="G8" s="368"/>
      <c r="H8" s="368"/>
      <c r="I8" s="368"/>
      <c r="J8" s="368"/>
      <c r="K8" s="368"/>
      <c r="L8" s="368"/>
      <c r="M8" s="348"/>
      <c r="N8" s="348"/>
      <c r="O8" s="348"/>
    </row>
    <row r="9" spans="2:17" ht="20.25" customHeight="1" thickBot="1" x14ac:dyDescent="0.3">
      <c r="B9" s="348"/>
      <c r="C9" s="66" t="s">
        <v>74</v>
      </c>
      <c r="D9" s="67" t="s">
        <v>75</v>
      </c>
      <c r="E9" s="66" t="s">
        <v>74</v>
      </c>
      <c r="F9" s="67" t="s">
        <v>75</v>
      </c>
      <c r="G9" s="66" t="s">
        <v>74</v>
      </c>
      <c r="H9" s="67" t="s">
        <v>75</v>
      </c>
      <c r="I9" s="66" t="s">
        <v>74</v>
      </c>
      <c r="J9" s="67" t="s">
        <v>75</v>
      </c>
      <c r="K9" s="66" t="s">
        <v>74</v>
      </c>
      <c r="L9" s="67" t="s">
        <v>75</v>
      </c>
      <c r="M9" s="66" t="s">
        <v>74</v>
      </c>
      <c r="N9" s="67" t="s">
        <v>75</v>
      </c>
      <c r="O9" s="348"/>
    </row>
    <row r="10" spans="2:17" ht="20.25" customHeight="1" thickBot="1" x14ac:dyDescent="0.3">
      <c r="B10" s="202" t="s">
        <v>25</v>
      </c>
      <c r="C10" s="138">
        <v>0</v>
      </c>
      <c r="D10" s="199">
        <v>0</v>
      </c>
      <c r="E10" s="138">
        <v>0</v>
      </c>
      <c r="F10" s="199">
        <v>0</v>
      </c>
      <c r="G10" s="138">
        <v>0</v>
      </c>
      <c r="H10" s="199">
        <v>0</v>
      </c>
      <c r="I10" s="138">
        <v>0</v>
      </c>
      <c r="J10" s="199">
        <v>0</v>
      </c>
      <c r="K10" s="138">
        <v>0</v>
      </c>
      <c r="L10" s="199">
        <v>0</v>
      </c>
      <c r="M10" s="138">
        <v>0</v>
      </c>
      <c r="N10" s="199">
        <v>0</v>
      </c>
      <c r="O10" s="133">
        <v>0</v>
      </c>
    </row>
    <row r="11" spans="2:17" ht="17.25" customHeight="1" thickTop="1" thickBot="1" x14ac:dyDescent="0.3">
      <c r="B11" s="196" t="s">
        <v>26</v>
      </c>
      <c r="C11" s="134">
        <v>0</v>
      </c>
      <c r="D11" s="197">
        <v>0</v>
      </c>
      <c r="E11" s="134">
        <v>0</v>
      </c>
      <c r="F11" s="197">
        <v>0</v>
      </c>
      <c r="G11" s="134">
        <v>0</v>
      </c>
      <c r="H11" s="197">
        <v>0</v>
      </c>
      <c r="I11" s="134">
        <v>0</v>
      </c>
      <c r="J11" s="197">
        <v>0</v>
      </c>
      <c r="K11" s="134">
        <v>0</v>
      </c>
      <c r="L11" s="197">
        <v>0</v>
      </c>
      <c r="M11" s="134">
        <v>0</v>
      </c>
      <c r="N11" s="197">
        <v>0</v>
      </c>
      <c r="O11" s="134">
        <v>0</v>
      </c>
    </row>
    <row r="12" spans="2:17" ht="17.25" customHeight="1" thickTop="1" thickBot="1" x14ac:dyDescent="0.3">
      <c r="B12" s="196" t="s">
        <v>27</v>
      </c>
      <c r="C12" s="134">
        <v>0</v>
      </c>
      <c r="D12" s="197">
        <v>0</v>
      </c>
      <c r="E12" s="134">
        <v>0</v>
      </c>
      <c r="F12" s="197">
        <v>0</v>
      </c>
      <c r="G12" s="134">
        <v>0</v>
      </c>
      <c r="H12" s="197">
        <v>0</v>
      </c>
      <c r="I12" s="134">
        <v>0</v>
      </c>
      <c r="J12" s="197">
        <v>0</v>
      </c>
      <c r="K12" s="134">
        <v>0</v>
      </c>
      <c r="L12" s="197">
        <v>0</v>
      </c>
      <c r="M12" s="134">
        <v>0</v>
      </c>
      <c r="N12" s="197">
        <v>0</v>
      </c>
      <c r="O12" s="134">
        <v>0</v>
      </c>
    </row>
    <row r="13" spans="2:17" ht="17.25" customHeight="1" thickTop="1" thickBot="1" x14ac:dyDescent="0.3">
      <c r="B13" s="196" t="s">
        <v>28</v>
      </c>
      <c r="C13" s="134">
        <v>0</v>
      </c>
      <c r="D13" s="197">
        <v>0</v>
      </c>
      <c r="E13" s="134">
        <v>0</v>
      </c>
      <c r="F13" s="197">
        <v>0</v>
      </c>
      <c r="G13" s="134">
        <v>0</v>
      </c>
      <c r="H13" s="197">
        <v>0</v>
      </c>
      <c r="I13" s="134">
        <v>0</v>
      </c>
      <c r="J13" s="197">
        <v>0</v>
      </c>
      <c r="K13" s="134">
        <v>0</v>
      </c>
      <c r="L13" s="197">
        <v>0</v>
      </c>
      <c r="M13" s="134">
        <v>0</v>
      </c>
      <c r="N13" s="197">
        <v>0</v>
      </c>
      <c r="O13" s="134">
        <v>0</v>
      </c>
    </row>
    <row r="14" spans="2:17" ht="61.5" customHeight="1" thickTop="1" thickBot="1" x14ac:dyDescent="0.3">
      <c r="B14" s="198" t="s">
        <v>29</v>
      </c>
      <c r="C14" s="138">
        <v>0</v>
      </c>
      <c r="D14" s="199">
        <v>0</v>
      </c>
      <c r="E14" s="138">
        <v>2</v>
      </c>
      <c r="F14" s="199">
        <v>0</v>
      </c>
      <c r="G14" s="138">
        <v>0</v>
      </c>
      <c r="H14" s="199">
        <v>0</v>
      </c>
      <c r="I14" s="138">
        <v>0</v>
      </c>
      <c r="J14" s="199">
        <v>0</v>
      </c>
      <c r="K14" s="138">
        <v>0</v>
      </c>
      <c r="L14" s="199">
        <v>0</v>
      </c>
      <c r="M14" s="138">
        <v>2</v>
      </c>
      <c r="N14" s="199">
        <v>0</v>
      </c>
      <c r="O14" s="138">
        <v>2</v>
      </c>
    </row>
    <row r="15" spans="2:17" ht="17.25" thickTop="1" thickBot="1" x14ac:dyDescent="0.3">
      <c r="B15" s="196" t="s">
        <v>30</v>
      </c>
      <c r="C15" s="134">
        <v>0</v>
      </c>
      <c r="D15" s="197">
        <v>0</v>
      </c>
      <c r="E15" s="134">
        <v>2</v>
      </c>
      <c r="F15" s="197">
        <v>0</v>
      </c>
      <c r="G15" s="134">
        <v>0</v>
      </c>
      <c r="H15" s="197">
        <v>0</v>
      </c>
      <c r="I15" s="134">
        <v>0</v>
      </c>
      <c r="J15" s="197">
        <v>0</v>
      </c>
      <c r="K15" s="134">
        <v>0</v>
      </c>
      <c r="L15" s="197">
        <v>0</v>
      </c>
      <c r="M15" s="134">
        <v>2</v>
      </c>
      <c r="N15" s="197">
        <v>0</v>
      </c>
      <c r="O15" s="134">
        <v>2</v>
      </c>
    </row>
    <row r="16" spans="2:17" ht="17.25" thickTop="1" thickBot="1" x14ac:dyDescent="0.3">
      <c r="B16" s="196" t="s">
        <v>31</v>
      </c>
      <c r="C16" s="134">
        <v>0</v>
      </c>
      <c r="D16" s="197">
        <v>0</v>
      </c>
      <c r="E16" s="134">
        <v>0</v>
      </c>
      <c r="F16" s="197">
        <v>0</v>
      </c>
      <c r="G16" s="134">
        <v>0</v>
      </c>
      <c r="H16" s="197">
        <v>0</v>
      </c>
      <c r="I16" s="134">
        <v>0</v>
      </c>
      <c r="J16" s="197">
        <v>0</v>
      </c>
      <c r="K16" s="134">
        <v>0</v>
      </c>
      <c r="L16" s="197">
        <v>0</v>
      </c>
      <c r="M16" s="134">
        <v>0</v>
      </c>
      <c r="N16" s="197">
        <v>0</v>
      </c>
      <c r="O16" s="134">
        <v>0</v>
      </c>
    </row>
    <row r="17" spans="2:15" ht="17.25" thickTop="1" thickBot="1" x14ac:dyDescent="0.3">
      <c r="B17" s="196" t="s">
        <v>32</v>
      </c>
      <c r="C17" s="134">
        <v>0</v>
      </c>
      <c r="D17" s="197">
        <v>0</v>
      </c>
      <c r="E17" s="134">
        <v>0</v>
      </c>
      <c r="F17" s="197">
        <v>0</v>
      </c>
      <c r="G17" s="134">
        <v>0</v>
      </c>
      <c r="H17" s="197">
        <v>0</v>
      </c>
      <c r="I17" s="134">
        <v>0</v>
      </c>
      <c r="J17" s="197">
        <v>0</v>
      </c>
      <c r="K17" s="134">
        <v>0</v>
      </c>
      <c r="L17" s="197">
        <v>0</v>
      </c>
      <c r="M17" s="134">
        <v>0</v>
      </c>
      <c r="N17" s="197">
        <v>0</v>
      </c>
      <c r="O17" s="134">
        <v>0</v>
      </c>
    </row>
    <row r="18" spans="2:15" ht="17.25" thickTop="1" thickBot="1" x14ac:dyDescent="0.3">
      <c r="B18" s="200" t="s">
        <v>33</v>
      </c>
      <c r="C18" s="137">
        <v>19</v>
      </c>
      <c r="D18" s="201">
        <v>18</v>
      </c>
      <c r="E18" s="137">
        <v>15</v>
      </c>
      <c r="F18" s="201">
        <v>6</v>
      </c>
      <c r="G18" s="137">
        <v>0</v>
      </c>
      <c r="H18" s="201">
        <v>0</v>
      </c>
      <c r="I18" s="137">
        <v>0</v>
      </c>
      <c r="J18" s="201">
        <v>0</v>
      </c>
      <c r="K18" s="137">
        <v>0</v>
      </c>
      <c r="L18" s="201">
        <v>0</v>
      </c>
      <c r="M18" s="137">
        <v>34</v>
      </c>
      <c r="N18" s="201">
        <v>24</v>
      </c>
      <c r="O18" s="137">
        <v>58</v>
      </c>
    </row>
    <row r="19" spans="2:15" ht="17.25" thickTop="1" thickBot="1" x14ac:dyDescent="0.3">
      <c r="B19" s="196" t="s">
        <v>34</v>
      </c>
      <c r="C19" s="134">
        <v>19</v>
      </c>
      <c r="D19" s="197">
        <v>18</v>
      </c>
      <c r="E19" s="134">
        <v>15</v>
      </c>
      <c r="F19" s="197">
        <v>6</v>
      </c>
      <c r="G19" s="134">
        <v>0</v>
      </c>
      <c r="H19" s="197">
        <v>0</v>
      </c>
      <c r="I19" s="134">
        <v>0</v>
      </c>
      <c r="J19" s="197">
        <v>0</v>
      </c>
      <c r="K19" s="134">
        <v>0</v>
      </c>
      <c r="L19" s="197">
        <v>0</v>
      </c>
      <c r="M19" s="134">
        <v>34</v>
      </c>
      <c r="N19" s="197">
        <v>24</v>
      </c>
      <c r="O19" s="134">
        <v>58</v>
      </c>
    </row>
    <row r="20" spans="2:15" ht="17.25" thickTop="1" thickBot="1" x14ac:dyDescent="0.3">
      <c r="B20" s="196" t="s">
        <v>35</v>
      </c>
      <c r="C20" s="134">
        <v>0</v>
      </c>
      <c r="D20" s="197">
        <v>0</v>
      </c>
      <c r="E20" s="134">
        <v>0</v>
      </c>
      <c r="F20" s="197">
        <v>0</v>
      </c>
      <c r="G20" s="134">
        <v>0</v>
      </c>
      <c r="H20" s="197">
        <v>0</v>
      </c>
      <c r="I20" s="134">
        <v>0</v>
      </c>
      <c r="J20" s="197">
        <v>0</v>
      </c>
      <c r="K20" s="134">
        <v>0</v>
      </c>
      <c r="L20" s="197">
        <v>0</v>
      </c>
      <c r="M20" s="134">
        <v>0</v>
      </c>
      <c r="N20" s="197">
        <v>0</v>
      </c>
      <c r="O20" s="134">
        <v>0</v>
      </c>
    </row>
    <row r="21" spans="2:15" ht="17.25" thickTop="1" thickBot="1" x14ac:dyDescent="0.3">
      <c r="B21" s="196" t="s">
        <v>36</v>
      </c>
      <c r="C21" s="134">
        <v>0</v>
      </c>
      <c r="D21" s="197">
        <v>0</v>
      </c>
      <c r="E21" s="134">
        <v>0</v>
      </c>
      <c r="F21" s="197">
        <v>0</v>
      </c>
      <c r="G21" s="134">
        <v>0</v>
      </c>
      <c r="H21" s="197">
        <v>0</v>
      </c>
      <c r="I21" s="134">
        <v>0</v>
      </c>
      <c r="J21" s="197">
        <v>0</v>
      </c>
      <c r="K21" s="134">
        <v>0</v>
      </c>
      <c r="L21" s="197">
        <v>0</v>
      </c>
      <c r="M21" s="134">
        <v>0</v>
      </c>
      <c r="N21" s="197">
        <v>0</v>
      </c>
      <c r="O21" s="134">
        <v>0</v>
      </c>
    </row>
    <row r="22" spans="2:15" ht="17.25" thickTop="1" thickBot="1" x14ac:dyDescent="0.3">
      <c r="B22" s="202" t="s">
        <v>37</v>
      </c>
      <c r="C22" s="138">
        <v>0</v>
      </c>
      <c r="D22" s="199">
        <v>2</v>
      </c>
      <c r="E22" s="138">
        <v>1</v>
      </c>
      <c r="F22" s="199">
        <v>2</v>
      </c>
      <c r="G22" s="138">
        <v>0</v>
      </c>
      <c r="H22" s="199">
        <v>0</v>
      </c>
      <c r="I22" s="138">
        <v>0</v>
      </c>
      <c r="J22" s="199">
        <v>1</v>
      </c>
      <c r="K22" s="138">
        <v>0</v>
      </c>
      <c r="L22" s="199">
        <v>0</v>
      </c>
      <c r="M22" s="138">
        <v>1</v>
      </c>
      <c r="N22" s="199">
        <v>5</v>
      </c>
      <c r="O22" s="138">
        <v>6</v>
      </c>
    </row>
    <row r="23" spans="2:15" ht="17.25" customHeight="1" thickTop="1" thickBot="1" x14ac:dyDescent="0.3">
      <c r="B23" s="203" t="s">
        <v>38</v>
      </c>
      <c r="C23" s="139">
        <v>0</v>
      </c>
      <c r="D23" s="204">
        <v>1</v>
      </c>
      <c r="E23" s="139">
        <v>1</v>
      </c>
      <c r="F23" s="204">
        <v>0</v>
      </c>
      <c r="G23" s="139">
        <v>0</v>
      </c>
      <c r="H23" s="204">
        <v>0</v>
      </c>
      <c r="I23" s="139">
        <v>0</v>
      </c>
      <c r="J23" s="204">
        <v>1</v>
      </c>
      <c r="K23" s="139">
        <v>0</v>
      </c>
      <c r="L23" s="204">
        <v>0</v>
      </c>
      <c r="M23" s="139">
        <v>1</v>
      </c>
      <c r="N23" s="204">
        <v>2</v>
      </c>
      <c r="O23" s="139">
        <v>3</v>
      </c>
    </row>
    <row r="24" spans="2:15" ht="17.25" customHeight="1" thickTop="1" thickBot="1" x14ac:dyDescent="0.3">
      <c r="B24" s="196" t="s">
        <v>39</v>
      </c>
      <c r="C24" s="134">
        <v>0</v>
      </c>
      <c r="D24" s="197">
        <v>1</v>
      </c>
      <c r="E24" s="134">
        <v>0</v>
      </c>
      <c r="F24" s="197">
        <v>1</v>
      </c>
      <c r="G24" s="134">
        <v>0</v>
      </c>
      <c r="H24" s="197">
        <v>0</v>
      </c>
      <c r="I24" s="134">
        <v>0</v>
      </c>
      <c r="J24" s="197">
        <v>0</v>
      </c>
      <c r="K24" s="134">
        <v>0</v>
      </c>
      <c r="L24" s="197">
        <v>0</v>
      </c>
      <c r="M24" s="134">
        <v>0</v>
      </c>
      <c r="N24" s="197">
        <v>2</v>
      </c>
      <c r="O24" s="134">
        <v>2</v>
      </c>
    </row>
    <row r="25" spans="2:15" ht="17.25" customHeight="1" thickTop="1" thickBot="1" x14ac:dyDescent="0.3">
      <c r="B25" s="196" t="s">
        <v>40</v>
      </c>
      <c r="C25" s="134">
        <v>0</v>
      </c>
      <c r="D25" s="197">
        <v>0</v>
      </c>
      <c r="E25" s="134">
        <v>0</v>
      </c>
      <c r="F25" s="197">
        <v>0</v>
      </c>
      <c r="G25" s="134">
        <v>0</v>
      </c>
      <c r="H25" s="197">
        <v>0</v>
      </c>
      <c r="I25" s="134">
        <v>0</v>
      </c>
      <c r="J25" s="197">
        <v>0</v>
      </c>
      <c r="K25" s="134">
        <v>0</v>
      </c>
      <c r="L25" s="197">
        <v>0</v>
      </c>
      <c r="M25" s="134">
        <v>0</v>
      </c>
      <c r="N25" s="197">
        <v>0</v>
      </c>
      <c r="O25" s="134">
        <v>0</v>
      </c>
    </row>
    <row r="26" spans="2:15" ht="17.25" customHeight="1" thickTop="1" thickBot="1" x14ac:dyDescent="0.3">
      <c r="B26" s="203" t="s">
        <v>41</v>
      </c>
      <c r="C26" s="139">
        <v>0</v>
      </c>
      <c r="D26" s="204">
        <v>0</v>
      </c>
      <c r="E26" s="139">
        <v>0</v>
      </c>
      <c r="F26" s="204">
        <v>0</v>
      </c>
      <c r="G26" s="139">
        <v>0</v>
      </c>
      <c r="H26" s="204">
        <v>0</v>
      </c>
      <c r="I26" s="139">
        <v>0</v>
      </c>
      <c r="J26" s="204">
        <v>0</v>
      </c>
      <c r="K26" s="139">
        <v>0</v>
      </c>
      <c r="L26" s="204">
        <v>0</v>
      </c>
      <c r="M26" s="139">
        <v>0</v>
      </c>
      <c r="N26" s="204">
        <v>0</v>
      </c>
      <c r="O26" s="139">
        <v>0</v>
      </c>
    </row>
    <row r="27" spans="2:15" ht="17.25" customHeight="1" thickTop="1" thickBot="1" x14ac:dyDescent="0.3">
      <c r="B27" s="196" t="s">
        <v>42</v>
      </c>
      <c r="C27" s="134">
        <v>0</v>
      </c>
      <c r="D27" s="197">
        <v>0</v>
      </c>
      <c r="E27" s="134">
        <v>0</v>
      </c>
      <c r="F27" s="197">
        <v>0</v>
      </c>
      <c r="G27" s="134">
        <v>0</v>
      </c>
      <c r="H27" s="197">
        <v>0</v>
      </c>
      <c r="I27" s="134">
        <v>0</v>
      </c>
      <c r="J27" s="197">
        <v>0</v>
      </c>
      <c r="K27" s="134">
        <v>0</v>
      </c>
      <c r="L27" s="197">
        <v>0</v>
      </c>
      <c r="M27" s="134">
        <v>0</v>
      </c>
      <c r="N27" s="197">
        <v>0</v>
      </c>
      <c r="O27" s="134">
        <v>0</v>
      </c>
    </row>
    <row r="28" spans="2:15" ht="17.25" customHeight="1" thickTop="1" thickBot="1" x14ac:dyDescent="0.3">
      <c r="B28" s="196" t="s">
        <v>43</v>
      </c>
      <c r="C28" s="134">
        <v>0</v>
      </c>
      <c r="D28" s="197">
        <v>0</v>
      </c>
      <c r="E28" s="134">
        <v>0</v>
      </c>
      <c r="F28" s="197">
        <v>1</v>
      </c>
      <c r="G28" s="134">
        <v>0</v>
      </c>
      <c r="H28" s="197">
        <v>0</v>
      </c>
      <c r="I28" s="134">
        <v>0</v>
      </c>
      <c r="J28" s="197">
        <v>0</v>
      </c>
      <c r="K28" s="134">
        <v>0</v>
      </c>
      <c r="L28" s="197">
        <v>0</v>
      </c>
      <c r="M28" s="134">
        <v>0</v>
      </c>
      <c r="N28" s="197">
        <v>1</v>
      </c>
      <c r="O28" s="134">
        <v>1</v>
      </c>
    </row>
    <row r="29" spans="2:15" ht="46.5" customHeight="1" thickTop="1" thickBot="1" x14ac:dyDescent="0.3">
      <c r="B29" s="205" t="s">
        <v>44</v>
      </c>
      <c r="C29" s="137">
        <v>0</v>
      </c>
      <c r="D29" s="201">
        <v>0</v>
      </c>
      <c r="E29" s="137">
        <v>0</v>
      </c>
      <c r="F29" s="201">
        <v>0</v>
      </c>
      <c r="G29" s="137">
        <v>0</v>
      </c>
      <c r="H29" s="201">
        <v>0</v>
      </c>
      <c r="I29" s="137">
        <v>0</v>
      </c>
      <c r="J29" s="201">
        <v>0</v>
      </c>
      <c r="K29" s="137">
        <v>0</v>
      </c>
      <c r="L29" s="201">
        <v>0</v>
      </c>
      <c r="M29" s="137">
        <v>0</v>
      </c>
      <c r="N29" s="201">
        <v>0</v>
      </c>
      <c r="O29" s="137">
        <v>0</v>
      </c>
    </row>
    <row r="30" spans="2:15" ht="17.25" customHeight="1" thickTop="1" thickBot="1" x14ac:dyDescent="0.3">
      <c r="B30" s="203" t="s">
        <v>45</v>
      </c>
      <c r="C30" s="139">
        <v>0</v>
      </c>
      <c r="D30" s="204">
        <v>0</v>
      </c>
      <c r="E30" s="139">
        <v>0</v>
      </c>
      <c r="F30" s="204">
        <v>0</v>
      </c>
      <c r="G30" s="139">
        <v>0</v>
      </c>
      <c r="H30" s="204">
        <v>0</v>
      </c>
      <c r="I30" s="139">
        <v>0</v>
      </c>
      <c r="J30" s="204">
        <v>0</v>
      </c>
      <c r="K30" s="139">
        <v>0</v>
      </c>
      <c r="L30" s="204">
        <v>0</v>
      </c>
      <c r="M30" s="139">
        <v>0</v>
      </c>
      <c r="N30" s="204">
        <v>0</v>
      </c>
      <c r="O30" s="139">
        <v>0</v>
      </c>
    </row>
    <row r="31" spans="2:15" ht="17.25" customHeight="1" thickTop="1" thickBot="1" x14ac:dyDescent="0.3">
      <c r="B31" s="196" t="s">
        <v>46</v>
      </c>
      <c r="C31" s="134">
        <v>0</v>
      </c>
      <c r="D31" s="197">
        <v>0</v>
      </c>
      <c r="E31" s="134">
        <v>0</v>
      </c>
      <c r="F31" s="197">
        <v>0</v>
      </c>
      <c r="G31" s="134">
        <v>0</v>
      </c>
      <c r="H31" s="197">
        <v>0</v>
      </c>
      <c r="I31" s="134">
        <v>0</v>
      </c>
      <c r="J31" s="197">
        <v>0</v>
      </c>
      <c r="K31" s="134">
        <v>0</v>
      </c>
      <c r="L31" s="197">
        <v>0</v>
      </c>
      <c r="M31" s="134">
        <v>0</v>
      </c>
      <c r="N31" s="197">
        <v>0</v>
      </c>
      <c r="O31" s="134">
        <v>0</v>
      </c>
    </row>
    <row r="32" spans="2:15" ht="17.25" customHeight="1" thickTop="1" thickBot="1" x14ac:dyDescent="0.3">
      <c r="B32" s="196" t="s">
        <v>47</v>
      </c>
      <c r="C32" s="134">
        <v>0</v>
      </c>
      <c r="D32" s="197">
        <v>0</v>
      </c>
      <c r="E32" s="134">
        <v>0</v>
      </c>
      <c r="F32" s="197">
        <v>0</v>
      </c>
      <c r="G32" s="134">
        <v>0</v>
      </c>
      <c r="H32" s="197">
        <v>0</v>
      </c>
      <c r="I32" s="134">
        <v>0</v>
      </c>
      <c r="J32" s="197">
        <v>0</v>
      </c>
      <c r="K32" s="134">
        <v>0</v>
      </c>
      <c r="L32" s="197">
        <v>0</v>
      </c>
      <c r="M32" s="134">
        <v>0</v>
      </c>
      <c r="N32" s="197">
        <v>0</v>
      </c>
      <c r="O32" s="134">
        <v>0</v>
      </c>
    </row>
    <row r="33" spans="2:15" ht="17.25" customHeight="1" thickTop="1" thickBot="1" x14ac:dyDescent="0.3">
      <c r="B33" s="196" t="s">
        <v>48</v>
      </c>
      <c r="C33" s="134">
        <v>0</v>
      </c>
      <c r="D33" s="197">
        <v>0</v>
      </c>
      <c r="E33" s="134">
        <v>0</v>
      </c>
      <c r="F33" s="197">
        <v>0</v>
      </c>
      <c r="G33" s="134">
        <v>0</v>
      </c>
      <c r="H33" s="197">
        <v>0</v>
      </c>
      <c r="I33" s="134">
        <v>0</v>
      </c>
      <c r="J33" s="197">
        <v>0</v>
      </c>
      <c r="K33" s="134">
        <v>0</v>
      </c>
      <c r="L33" s="197">
        <v>0</v>
      </c>
      <c r="M33" s="134">
        <v>0</v>
      </c>
      <c r="N33" s="197">
        <v>0</v>
      </c>
      <c r="O33" s="134">
        <v>0</v>
      </c>
    </row>
    <row r="34" spans="2:15" ht="33" thickTop="1" thickBot="1" x14ac:dyDescent="0.3">
      <c r="B34" s="205" t="s">
        <v>49</v>
      </c>
      <c r="C34" s="137">
        <v>0</v>
      </c>
      <c r="D34" s="201">
        <v>0</v>
      </c>
      <c r="E34" s="137">
        <v>0</v>
      </c>
      <c r="F34" s="201">
        <v>0</v>
      </c>
      <c r="G34" s="137">
        <v>0</v>
      </c>
      <c r="H34" s="201">
        <v>0</v>
      </c>
      <c r="I34" s="137">
        <v>0</v>
      </c>
      <c r="J34" s="201">
        <v>0</v>
      </c>
      <c r="K34" s="137">
        <v>0</v>
      </c>
      <c r="L34" s="201">
        <v>0</v>
      </c>
      <c r="M34" s="137">
        <v>0</v>
      </c>
      <c r="N34" s="201">
        <v>0</v>
      </c>
      <c r="O34" s="137">
        <v>0</v>
      </c>
    </row>
    <row r="35" spans="2:15" ht="17.25" customHeight="1" thickTop="1" thickBot="1" x14ac:dyDescent="0.3">
      <c r="B35" s="196" t="s">
        <v>50</v>
      </c>
      <c r="C35" s="134">
        <v>0</v>
      </c>
      <c r="D35" s="197">
        <v>0</v>
      </c>
      <c r="E35" s="134">
        <v>0</v>
      </c>
      <c r="F35" s="197">
        <v>0</v>
      </c>
      <c r="G35" s="134">
        <v>0</v>
      </c>
      <c r="H35" s="197">
        <v>0</v>
      </c>
      <c r="I35" s="134">
        <v>0</v>
      </c>
      <c r="J35" s="197">
        <v>0</v>
      </c>
      <c r="K35" s="134">
        <v>0</v>
      </c>
      <c r="L35" s="197">
        <v>0</v>
      </c>
      <c r="M35" s="134">
        <v>0</v>
      </c>
      <c r="N35" s="197">
        <v>0</v>
      </c>
      <c r="O35" s="134">
        <v>0</v>
      </c>
    </row>
    <row r="36" spans="2:15" ht="17.25" customHeight="1" thickTop="1" thickBot="1" x14ac:dyDescent="0.3">
      <c r="B36" s="196" t="s">
        <v>51</v>
      </c>
      <c r="C36" s="134">
        <v>0</v>
      </c>
      <c r="D36" s="197">
        <v>0</v>
      </c>
      <c r="E36" s="134">
        <v>0</v>
      </c>
      <c r="F36" s="197">
        <v>0</v>
      </c>
      <c r="G36" s="134">
        <v>0</v>
      </c>
      <c r="H36" s="197">
        <v>0</v>
      </c>
      <c r="I36" s="134">
        <v>0</v>
      </c>
      <c r="J36" s="197">
        <v>0</v>
      </c>
      <c r="K36" s="134">
        <v>0</v>
      </c>
      <c r="L36" s="197">
        <v>0</v>
      </c>
      <c r="M36" s="134">
        <v>0</v>
      </c>
      <c r="N36" s="197">
        <v>0</v>
      </c>
      <c r="O36" s="134">
        <v>0</v>
      </c>
    </row>
    <row r="37" spans="2:15" ht="17.25" customHeight="1" thickTop="1" thickBot="1" x14ac:dyDescent="0.3">
      <c r="B37" s="196" t="s">
        <v>52</v>
      </c>
      <c r="C37" s="134">
        <v>0</v>
      </c>
      <c r="D37" s="197">
        <v>0</v>
      </c>
      <c r="E37" s="134">
        <v>0</v>
      </c>
      <c r="F37" s="197">
        <v>0</v>
      </c>
      <c r="G37" s="134">
        <v>0</v>
      </c>
      <c r="H37" s="197">
        <v>0</v>
      </c>
      <c r="I37" s="134">
        <v>0</v>
      </c>
      <c r="J37" s="197">
        <v>0</v>
      </c>
      <c r="K37" s="134">
        <v>0</v>
      </c>
      <c r="L37" s="197">
        <v>0</v>
      </c>
      <c r="M37" s="134">
        <v>0</v>
      </c>
      <c r="N37" s="197">
        <v>0</v>
      </c>
      <c r="O37" s="134">
        <v>0</v>
      </c>
    </row>
    <row r="38" spans="2:15" ht="32.25" customHeight="1" thickTop="1" thickBot="1" x14ac:dyDescent="0.3">
      <c r="B38" s="205" t="s">
        <v>53</v>
      </c>
      <c r="C38" s="137">
        <v>0</v>
      </c>
      <c r="D38" s="201">
        <v>0</v>
      </c>
      <c r="E38" s="137">
        <v>0</v>
      </c>
      <c r="F38" s="201">
        <v>0</v>
      </c>
      <c r="G38" s="137">
        <v>0</v>
      </c>
      <c r="H38" s="201">
        <v>0</v>
      </c>
      <c r="I38" s="137">
        <v>0</v>
      </c>
      <c r="J38" s="201">
        <v>0</v>
      </c>
      <c r="K38" s="137">
        <v>0</v>
      </c>
      <c r="L38" s="201">
        <v>0</v>
      </c>
      <c r="M38" s="137">
        <v>0</v>
      </c>
      <c r="N38" s="201">
        <v>0</v>
      </c>
      <c r="O38" s="137">
        <v>0</v>
      </c>
    </row>
    <row r="39" spans="2:15" ht="17.25" thickTop="1" thickBot="1" x14ac:dyDescent="0.3">
      <c r="B39" s="196" t="s">
        <v>54</v>
      </c>
      <c r="C39" s="134">
        <v>0</v>
      </c>
      <c r="D39" s="197">
        <v>0</v>
      </c>
      <c r="E39" s="134">
        <v>0</v>
      </c>
      <c r="F39" s="197">
        <v>0</v>
      </c>
      <c r="G39" s="134">
        <v>0</v>
      </c>
      <c r="H39" s="197">
        <v>0</v>
      </c>
      <c r="I39" s="134">
        <v>0</v>
      </c>
      <c r="J39" s="197">
        <v>0</v>
      </c>
      <c r="K39" s="134">
        <v>0</v>
      </c>
      <c r="L39" s="197">
        <v>0</v>
      </c>
      <c r="M39" s="134">
        <v>0</v>
      </c>
      <c r="N39" s="197">
        <v>0</v>
      </c>
      <c r="O39" s="134">
        <v>0</v>
      </c>
    </row>
    <row r="40" spans="2:15" ht="17.25" thickTop="1" thickBot="1" x14ac:dyDescent="0.3">
      <c r="B40" s="196" t="s">
        <v>55</v>
      </c>
      <c r="C40" s="134">
        <v>0</v>
      </c>
      <c r="D40" s="197">
        <v>0</v>
      </c>
      <c r="E40" s="134">
        <v>0</v>
      </c>
      <c r="F40" s="197">
        <v>0</v>
      </c>
      <c r="G40" s="134">
        <v>0</v>
      </c>
      <c r="H40" s="197">
        <v>0</v>
      </c>
      <c r="I40" s="134">
        <v>0</v>
      </c>
      <c r="J40" s="197">
        <v>0</v>
      </c>
      <c r="K40" s="134">
        <v>0</v>
      </c>
      <c r="L40" s="197">
        <v>0</v>
      </c>
      <c r="M40" s="134">
        <v>0</v>
      </c>
      <c r="N40" s="197">
        <v>0</v>
      </c>
      <c r="O40" s="134">
        <v>0</v>
      </c>
    </row>
    <row r="41" spans="2:15" ht="17.25" thickTop="1" thickBot="1" x14ac:dyDescent="0.3">
      <c r="B41" s="196" t="s">
        <v>56</v>
      </c>
      <c r="C41" s="134">
        <v>0</v>
      </c>
      <c r="D41" s="197">
        <v>0</v>
      </c>
      <c r="E41" s="134">
        <v>0</v>
      </c>
      <c r="F41" s="197">
        <v>0</v>
      </c>
      <c r="G41" s="134">
        <v>0</v>
      </c>
      <c r="H41" s="197">
        <v>0</v>
      </c>
      <c r="I41" s="134">
        <v>0</v>
      </c>
      <c r="J41" s="197">
        <v>0</v>
      </c>
      <c r="K41" s="134">
        <v>0</v>
      </c>
      <c r="L41" s="197">
        <v>0</v>
      </c>
      <c r="M41" s="134">
        <v>0</v>
      </c>
      <c r="N41" s="197">
        <v>0</v>
      </c>
      <c r="O41" s="134">
        <v>0</v>
      </c>
    </row>
    <row r="42" spans="2:15" ht="17.25" thickTop="1" thickBot="1" x14ac:dyDescent="0.3">
      <c r="B42" s="205" t="s">
        <v>57</v>
      </c>
      <c r="C42" s="137">
        <v>0</v>
      </c>
      <c r="D42" s="201">
        <v>0</v>
      </c>
      <c r="E42" s="137">
        <v>0</v>
      </c>
      <c r="F42" s="201">
        <v>0</v>
      </c>
      <c r="G42" s="137">
        <v>0</v>
      </c>
      <c r="H42" s="201">
        <v>0</v>
      </c>
      <c r="I42" s="137">
        <v>0</v>
      </c>
      <c r="J42" s="201">
        <v>0</v>
      </c>
      <c r="K42" s="137">
        <v>0</v>
      </c>
      <c r="L42" s="201">
        <v>0</v>
      </c>
      <c r="M42" s="137">
        <v>0</v>
      </c>
      <c r="N42" s="201">
        <v>0</v>
      </c>
      <c r="O42" s="137">
        <v>0</v>
      </c>
    </row>
    <row r="43" spans="2:15" ht="17.25" thickTop="1" thickBot="1" x14ac:dyDescent="0.3">
      <c r="B43" s="196" t="s">
        <v>58</v>
      </c>
      <c r="C43" s="134">
        <v>0</v>
      </c>
      <c r="D43" s="197">
        <v>0</v>
      </c>
      <c r="E43" s="134">
        <v>0</v>
      </c>
      <c r="F43" s="197">
        <v>0</v>
      </c>
      <c r="G43" s="134">
        <v>0</v>
      </c>
      <c r="H43" s="197">
        <v>0</v>
      </c>
      <c r="I43" s="134">
        <v>0</v>
      </c>
      <c r="J43" s="197">
        <v>0</v>
      </c>
      <c r="K43" s="134">
        <v>0</v>
      </c>
      <c r="L43" s="197">
        <v>0</v>
      </c>
      <c r="M43" s="134">
        <v>0</v>
      </c>
      <c r="N43" s="197">
        <v>0</v>
      </c>
      <c r="O43" s="134">
        <v>0</v>
      </c>
    </row>
    <row r="44" spans="2:15" ht="17.25" thickTop="1" thickBot="1" x14ac:dyDescent="0.3">
      <c r="B44" s="196" t="s">
        <v>59</v>
      </c>
      <c r="C44" s="134">
        <v>0</v>
      </c>
      <c r="D44" s="197">
        <v>0</v>
      </c>
      <c r="E44" s="134">
        <v>0</v>
      </c>
      <c r="F44" s="197">
        <v>0</v>
      </c>
      <c r="G44" s="134">
        <v>0</v>
      </c>
      <c r="H44" s="197">
        <v>0</v>
      </c>
      <c r="I44" s="134">
        <v>0</v>
      </c>
      <c r="J44" s="197">
        <v>0</v>
      </c>
      <c r="K44" s="134">
        <v>0</v>
      </c>
      <c r="L44" s="197">
        <v>0</v>
      </c>
      <c r="M44" s="134">
        <v>0</v>
      </c>
      <c r="N44" s="197">
        <v>0</v>
      </c>
      <c r="O44" s="134">
        <v>0</v>
      </c>
    </row>
    <row r="45" spans="2:15" ht="17.25" thickTop="1" thickBot="1" x14ac:dyDescent="0.3">
      <c r="B45" s="196" t="s">
        <v>60</v>
      </c>
      <c r="C45" s="134">
        <v>0</v>
      </c>
      <c r="D45" s="197">
        <v>0</v>
      </c>
      <c r="E45" s="134">
        <v>0</v>
      </c>
      <c r="F45" s="197">
        <v>0</v>
      </c>
      <c r="G45" s="134">
        <v>0</v>
      </c>
      <c r="H45" s="197">
        <v>0</v>
      </c>
      <c r="I45" s="134">
        <v>0</v>
      </c>
      <c r="J45" s="197">
        <v>0</v>
      </c>
      <c r="K45" s="134">
        <v>0</v>
      </c>
      <c r="L45" s="197">
        <v>0</v>
      </c>
      <c r="M45" s="134">
        <v>0</v>
      </c>
      <c r="N45" s="197">
        <v>0</v>
      </c>
      <c r="O45" s="134">
        <v>0</v>
      </c>
    </row>
    <row r="46" spans="2:15" ht="17.25" thickTop="1" thickBot="1" x14ac:dyDescent="0.3">
      <c r="B46" s="200" t="s">
        <v>61</v>
      </c>
      <c r="C46" s="137">
        <v>0</v>
      </c>
      <c r="D46" s="201">
        <v>0</v>
      </c>
      <c r="E46" s="137">
        <v>0</v>
      </c>
      <c r="F46" s="201">
        <v>0</v>
      </c>
      <c r="G46" s="137">
        <v>0</v>
      </c>
      <c r="H46" s="201">
        <v>0</v>
      </c>
      <c r="I46" s="137">
        <v>0</v>
      </c>
      <c r="J46" s="201">
        <v>0</v>
      </c>
      <c r="K46" s="137">
        <v>0</v>
      </c>
      <c r="L46" s="201">
        <v>0</v>
      </c>
      <c r="M46" s="137">
        <v>0</v>
      </c>
      <c r="N46" s="201">
        <v>0</v>
      </c>
      <c r="O46" s="137">
        <v>0</v>
      </c>
    </row>
    <row r="47" spans="2:15" ht="17.25" thickTop="1" thickBot="1" x14ac:dyDescent="0.3">
      <c r="B47" s="206" t="s">
        <v>62</v>
      </c>
      <c r="C47" s="135">
        <v>0</v>
      </c>
      <c r="D47" s="207">
        <v>0</v>
      </c>
      <c r="E47" s="135">
        <v>0</v>
      </c>
      <c r="F47" s="207">
        <v>0</v>
      </c>
      <c r="G47" s="135">
        <v>0</v>
      </c>
      <c r="H47" s="207">
        <v>0</v>
      </c>
      <c r="I47" s="135">
        <v>0</v>
      </c>
      <c r="J47" s="207">
        <v>0</v>
      </c>
      <c r="K47" s="135">
        <v>0</v>
      </c>
      <c r="L47" s="207">
        <v>0</v>
      </c>
      <c r="M47" s="135">
        <v>0</v>
      </c>
      <c r="N47" s="207">
        <v>0</v>
      </c>
      <c r="O47" s="135">
        <v>0</v>
      </c>
    </row>
    <row r="48" spans="2:15" ht="15" customHeight="1" thickTop="1" thickBot="1" x14ac:dyDescent="0.3">
      <c r="B48" s="208" t="s">
        <v>63</v>
      </c>
      <c r="C48" s="136">
        <v>0</v>
      </c>
      <c r="D48" s="209">
        <v>0</v>
      </c>
      <c r="E48" s="136">
        <v>0</v>
      </c>
      <c r="F48" s="209">
        <v>0</v>
      </c>
      <c r="G48" s="136">
        <v>0</v>
      </c>
      <c r="H48" s="209">
        <v>0</v>
      </c>
      <c r="I48" s="136">
        <v>0</v>
      </c>
      <c r="J48" s="209">
        <v>0</v>
      </c>
      <c r="K48" s="136">
        <v>0</v>
      </c>
      <c r="L48" s="209">
        <v>0</v>
      </c>
      <c r="M48" s="136">
        <v>0</v>
      </c>
      <c r="N48" s="209">
        <v>0</v>
      </c>
      <c r="O48" s="136">
        <v>0</v>
      </c>
    </row>
    <row r="49" spans="2:15" ht="17.25" thickTop="1" thickBot="1" x14ac:dyDescent="0.3">
      <c r="B49" s="210" t="s">
        <v>63</v>
      </c>
      <c r="C49" s="211">
        <v>0</v>
      </c>
      <c r="D49" s="212">
        <v>0</v>
      </c>
      <c r="E49" s="140">
        <v>0</v>
      </c>
      <c r="F49" s="212">
        <v>0</v>
      </c>
      <c r="G49" s="140">
        <v>0</v>
      </c>
      <c r="H49" s="212">
        <v>0</v>
      </c>
      <c r="I49" s="140">
        <v>0</v>
      </c>
      <c r="J49" s="212">
        <v>0</v>
      </c>
      <c r="K49" s="140">
        <v>0</v>
      </c>
      <c r="L49" s="212">
        <v>0</v>
      </c>
      <c r="M49" s="140">
        <v>0</v>
      </c>
      <c r="N49" s="212">
        <v>0</v>
      </c>
      <c r="O49" s="140">
        <v>0</v>
      </c>
    </row>
    <row r="50" spans="2:15" ht="19.5" thickBot="1" x14ac:dyDescent="0.3">
      <c r="B50" s="213" t="s">
        <v>64</v>
      </c>
      <c r="C50" s="141">
        <v>19</v>
      </c>
      <c r="D50" s="214">
        <v>20</v>
      </c>
      <c r="E50" s="141">
        <v>18</v>
      </c>
      <c r="F50" s="215">
        <v>8</v>
      </c>
      <c r="G50" s="141">
        <v>0</v>
      </c>
      <c r="H50" s="215">
        <v>0</v>
      </c>
      <c r="I50" s="141">
        <v>0</v>
      </c>
      <c r="J50" s="215">
        <v>1</v>
      </c>
      <c r="K50" s="141">
        <v>0</v>
      </c>
      <c r="L50" s="215">
        <v>0</v>
      </c>
      <c r="M50" s="141">
        <v>37</v>
      </c>
      <c r="N50" s="215">
        <v>29</v>
      </c>
      <c r="O50" s="141">
        <v>66</v>
      </c>
    </row>
    <row r="51" spans="2:15" ht="15" customHeight="1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15" ht="15.75" thickBot="1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15" ht="15" customHeight="1" thickBot="1" x14ac:dyDescent="0.3">
      <c r="B53" s="348" t="str">
        <f>B6</f>
        <v>ESTADOS ACADÉMICOS 2023-2 POR GÉNERO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</row>
    <row r="54" spans="2:15" ht="15.75" customHeight="1" thickBot="1" x14ac:dyDescent="0.3">
      <c r="B54" s="348" t="s">
        <v>17</v>
      </c>
      <c r="C54" s="348" t="s">
        <v>78</v>
      </c>
      <c r="D54" s="348"/>
      <c r="E54" s="348" t="s">
        <v>79</v>
      </c>
      <c r="F54" s="348"/>
      <c r="G54" s="368" t="s">
        <v>84</v>
      </c>
      <c r="H54" s="368"/>
      <c r="I54" s="368" t="s">
        <v>81</v>
      </c>
      <c r="J54" s="368"/>
      <c r="K54" s="368" t="s">
        <v>85</v>
      </c>
      <c r="L54" s="368"/>
      <c r="M54" s="348" t="s">
        <v>72</v>
      </c>
      <c r="N54" s="348"/>
      <c r="O54" s="348" t="s">
        <v>70</v>
      </c>
    </row>
    <row r="55" spans="2:15" ht="24.75" customHeight="1" thickBot="1" x14ac:dyDescent="0.3">
      <c r="B55" s="348"/>
      <c r="C55" s="348"/>
      <c r="D55" s="348"/>
      <c r="E55" s="348"/>
      <c r="F55" s="348"/>
      <c r="G55" s="368"/>
      <c r="H55" s="368"/>
      <c r="I55" s="368"/>
      <c r="J55" s="368"/>
      <c r="K55" s="368"/>
      <c r="L55" s="368"/>
      <c r="M55" s="348"/>
      <c r="N55" s="348"/>
      <c r="O55" s="348"/>
    </row>
    <row r="56" spans="2:15" ht="19.5" thickBot="1" x14ac:dyDescent="0.3">
      <c r="B56" s="348"/>
      <c r="C56" s="66" t="s">
        <v>74</v>
      </c>
      <c r="D56" s="67" t="s">
        <v>75</v>
      </c>
      <c r="E56" s="66" t="s">
        <v>74</v>
      </c>
      <c r="F56" s="67" t="s">
        <v>75</v>
      </c>
      <c r="G56" s="66" t="s">
        <v>74</v>
      </c>
      <c r="H56" s="67" t="s">
        <v>75</v>
      </c>
      <c r="I56" s="66" t="s">
        <v>74</v>
      </c>
      <c r="J56" s="67" t="s">
        <v>75</v>
      </c>
      <c r="K56" s="66" t="s">
        <v>74</v>
      </c>
      <c r="L56" s="67" t="s">
        <v>75</v>
      </c>
      <c r="M56" s="66" t="s">
        <v>74</v>
      </c>
      <c r="N56" s="67" t="s">
        <v>75</v>
      </c>
      <c r="O56" s="348"/>
    </row>
    <row r="57" spans="2:15" ht="16.5" thickBot="1" x14ac:dyDescent="0.3">
      <c r="B57" s="202" t="s">
        <v>25</v>
      </c>
      <c r="C57" s="86">
        <v>0</v>
      </c>
      <c r="D57" s="87">
        <v>0</v>
      </c>
      <c r="E57" s="86">
        <v>0</v>
      </c>
      <c r="F57" s="87">
        <v>0</v>
      </c>
      <c r="G57" s="86">
        <v>0</v>
      </c>
      <c r="H57" s="87">
        <v>0</v>
      </c>
      <c r="I57" s="86">
        <v>0</v>
      </c>
      <c r="J57" s="87">
        <v>0</v>
      </c>
      <c r="K57" s="86">
        <v>0</v>
      </c>
      <c r="L57" s="87">
        <v>0</v>
      </c>
      <c r="M57" s="86">
        <v>0</v>
      </c>
      <c r="N57" s="87">
        <v>0</v>
      </c>
      <c r="O57" s="133">
        <v>0</v>
      </c>
    </row>
    <row r="58" spans="2:15" ht="17.25" customHeight="1" thickTop="1" thickBot="1" x14ac:dyDescent="0.3">
      <c r="B58" s="196" t="s">
        <v>26</v>
      </c>
      <c r="C58" s="88">
        <v>0</v>
      </c>
      <c r="D58" s="89">
        <v>0</v>
      </c>
      <c r="E58" s="88">
        <v>0</v>
      </c>
      <c r="F58" s="89">
        <v>0</v>
      </c>
      <c r="G58" s="88">
        <v>0</v>
      </c>
      <c r="H58" s="89">
        <v>0</v>
      </c>
      <c r="I58" s="88">
        <v>0</v>
      </c>
      <c r="J58" s="89">
        <v>0</v>
      </c>
      <c r="K58" s="88">
        <v>0</v>
      </c>
      <c r="L58" s="89">
        <v>0</v>
      </c>
      <c r="M58" s="88">
        <v>0</v>
      </c>
      <c r="N58" s="89">
        <v>0</v>
      </c>
      <c r="O58" s="134">
        <v>0</v>
      </c>
    </row>
    <row r="59" spans="2:15" ht="17.25" customHeight="1" thickTop="1" thickBot="1" x14ac:dyDescent="0.3">
      <c r="B59" s="196" t="s">
        <v>27</v>
      </c>
      <c r="C59" s="88">
        <v>0</v>
      </c>
      <c r="D59" s="89">
        <v>0</v>
      </c>
      <c r="E59" s="88">
        <v>0</v>
      </c>
      <c r="F59" s="89">
        <v>0</v>
      </c>
      <c r="G59" s="88">
        <v>0</v>
      </c>
      <c r="H59" s="89">
        <v>0</v>
      </c>
      <c r="I59" s="88">
        <v>0</v>
      </c>
      <c r="J59" s="89">
        <v>0</v>
      </c>
      <c r="K59" s="88">
        <v>0</v>
      </c>
      <c r="L59" s="89">
        <v>0</v>
      </c>
      <c r="M59" s="88">
        <v>0</v>
      </c>
      <c r="N59" s="89">
        <v>0</v>
      </c>
      <c r="O59" s="134">
        <v>0</v>
      </c>
    </row>
    <row r="60" spans="2:15" ht="17.25" customHeight="1" thickTop="1" thickBot="1" x14ac:dyDescent="0.3">
      <c r="B60" s="196" t="s">
        <v>28</v>
      </c>
      <c r="C60" s="90">
        <v>0</v>
      </c>
      <c r="D60" s="91">
        <v>0</v>
      </c>
      <c r="E60" s="90">
        <v>0</v>
      </c>
      <c r="F60" s="91">
        <v>0</v>
      </c>
      <c r="G60" s="90">
        <v>0</v>
      </c>
      <c r="H60" s="91">
        <v>0</v>
      </c>
      <c r="I60" s="90">
        <v>0</v>
      </c>
      <c r="J60" s="91">
        <v>0</v>
      </c>
      <c r="K60" s="90">
        <v>0</v>
      </c>
      <c r="L60" s="91">
        <v>0</v>
      </c>
      <c r="M60" s="90">
        <v>0</v>
      </c>
      <c r="N60" s="91">
        <v>0</v>
      </c>
      <c r="O60" s="135">
        <v>0</v>
      </c>
    </row>
    <row r="61" spans="2:15" ht="50.25" customHeight="1" thickTop="1" thickBot="1" x14ac:dyDescent="0.3">
      <c r="B61" s="218" t="s">
        <v>65</v>
      </c>
      <c r="C61" s="92">
        <v>0</v>
      </c>
      <c r="D61" s="93">
        <v>0</v>
      </c>
      <c r="E61" s="92">
        <v>1</v>
      </c>
      <c r="F61" s="93">
        <v>0</v>
      </c>
      <c r="G61" s="92">
        <v>0</v>
      </c>
      <c r="H61" s="93">
        <v>0</v>
      </c>
      <c r="I61" s="92">
        <v>0</v>
      </c>
      <c r="J61" s="93">
        <v>0</v>
      </c>
      <c r="K61" s="92">
        <v>0</v>
      </c>
      <c r="L61" s="93">
        <v>0</v>
      </c>
      <c r="M61" s="92">
        <v>1</v>
      </c>
      <c r="N61" s="93">
        <v>0</v>
      </c>
      <c r="O61" s="136">
        <v>2</v>
      </c>
    </row>
    <row r="62" spans="2:15" ht="17.25" thickTop="1" thickBot="1" x14ac:dyDescent="0.3">
      <c r="B62" s="196" t="s">
        <v>30</v>
      </c>
      <c r="C62" s="88">
        <v>0</v>
      </c>
      <c r="D62" s="89">
        <v>0</v>
      </c>
      <c r="E62" s="88">
        <v>1</v>
      </c>
      <c r="F62" s="89">
        <v>0</v>
      </c>
      <c r="G62" s="88">
        <v>0</v>
      </c>
      <c r="H62" s="89">
        <v>0</v>
      </c>
      <c r="I62" s="88">
        <v>0</v>
      </c>
      <c r="J62" s="89">
        <v>0</v>
      </c>
      <c r="K62" s="88">
        <v>0</v>
      </c>
      <c r="L62" s="89">
        <v>0</v>
      </c>
      <c r="M62" s="88">
        <v>1</v>
      </c>
      <c r="N62" s="89">
        <v>0</v>
      </c>
      <c r="O62" s="134">
        <v>2</v>
      </c>
    </row>
    <row r="63" spans="2:15" ht="17.25" thickTop="1" thickBot="1" x14ac:dyDescent="0.3">
      <c r="B63" s="196" t="s">
        <v>31</v>
      </c>
      <c r="C63" s="88">
        <v>0</v>
      </c>
      <c r="D63" s="89">
        <v>0</v>
      </c>
      <c r="E63" s="88">
        <v>0</v>
      </c>
      <c r="F63" s="89">
        <v>0</v>
      </c>
      <c r="G63" s="88">
        <v>0</v>
      </c>
      <c r="H63" s="89">
        <v>0</v>
      </c>
      <c r="I63" s="88">
        <v>0</v>
      </c>
      <c r="J63" s="89">
        <v>0</v>
      </c>
      <c r="K63" s="88">
        <v>0</v>
      </c>
      <c r="L63" s="89">
        <v>0</v>
      </c>
      <c r="M63" s="88">
        <v>0</v>
      </c>
      <c r="N63" s="89">
        <v>0</v>
      </c>
      <c r="O63" s="134">
        <v>0</v>
      </c>
    </row>
    <row r="64" spans="2:15" ht="17.25" thickTop="1" thickBot="1" x14ac:dyDescent="0.3">
      <c r="B64" s="196" t="s">
        <v>32</v>
      </c>
      <c r="C64" s="88">
        <v>0</v>
      </c>
      <c r="D64" s="89">
        <v>0</v>
      </c>
      <c r="E64" s="88">
        <v>0</v>
      </c>
      <c r="F64" s="89">
        <v>0</v>
      </c>
      <c r="G64" s="88">
        <v>0</v>
      </c>
      <c r="H64" s="89">
        <v>0</v>
      </c>
      <c r="I64" s="88">
        <v>0</v>
      </c>
      <c r="J64" s="89">
        <v>0</v>
      </c>
      <c r="K64" s="88">
        <v>0</v>
      </c>
      <c r="L64" s="89">
        <v>0</v>
      </c>
      <c r="M64" s="88">
        <v>0</v>
      </c>
      <c r="N64" s="89">
        <v>0</v>
      </c>
      <c r="O64" s="134">
        <v>0</v>
      </c>
    </row>
    <row r="65" spans="2:15" ht="17.25" thickTop="1" thickBot="1" x14ac:dyDescent="0.3">
      <c r="B65" s="200" t="s">
        <v>33</v>
      </c>
      <c r="C65" s="94">
        <v>0.51351351351351349</v>
      </c>
      <c r="D65" s="95">
        <v>0.48648648648648651</v>
      </c>
      <c r="E65" s="94">
        <v>0.7142857142857143</v>
      </c>
      <c r="F65" s="95">
        <v>0.2857142857142857</v>
      </c>
      <c r="G65" s="94">
        <v>0</v>
      </c>
      <c r="H65" s="95">
        <v>0</v>
      </c>
      <c r="I65" s="94">
        <v>0</v>
      </c>
      <c r="J65" s="95">
        <v>0</v>
      </c>
      <c r="K65" s="94">
        <v>0</v>
      </c>
      <c r="L65" s="95">
        <v>0</v>
      </c>
      <c r="M65" s="94">
        <v>0.58620689655172409</v>
      </c>
      <c r="N65" s="95">
        <v>0.41379310344827586</v>
      </c>
      <c r="O65" s="137">
        <v>58</v>
      </c>
    </row>
    <row r="66" spans="2:15" ht="17.25" thickTop="1" thickBot="1" x14ac:dyDescent="0.3">
      <c r="B66" s="196" t="s">
        <v>34</v>
      </c>
      <c r="C66" s="88">
        <v>0.51351351351351349</v>
      </c>
      <c r="D66" s="89">
        <v>0.48648648648648651</v>
      </c>
      <c r="E66" s="88">
        <v>0.7142857142857143</v>
      </c>
      <c r="F66" s="89">
        <v>0.2857142857142857</v>
      </c>
      <c r="G66" s="88">
        <v>0</v>
      </c>
      <c r="H66" s="89">
        <v>0</v>
      </c>
      <c r="I66" s="88">
        <v>0</v>
      </c>
      <c r="J66" s="89">
        <v>0</v>
      </c>
      <c r="K66" s="88">
        <v>0</v>
      </c>
      <c r="L66" s="89">
        <v>0</v>
      </c>
      <c r="M66" s="88">
        <v>0.58620689655172409</v>
      </c>
      <c r="N66" s="89">
        <v>0.41379310344827586</v>
      </c>
      <c r="O66" s="134">
        <v>58</v>
      </c>
    </row>
    <row r="67" spans="2:15" ht="17.25" thickTop="1" thickBot="1" x14ac:dyDescent="0.3">
      <c r="B67" s="196" t="s">
        <v>35</v>
      </c>
      <c r="C67" s="88">
        <v>0</v>
      </c>
      <c r="D67" s="89">
        <v>0</v>
      </c>
      <c r="E67" s="88">
        <v>0</v>
      </c>
      <c r="F67" s="89">
        <v>0</v>
      </c>
      <c r="G67" s="88">
        <v>0</v>
      </c>
      <c r="H67" s="89">
        <v>0</v>
      </c>
      <c r="I67" s="88">
        <v>0</v>
      </c>
      <c r="J67" s="89">
        <v>0</v>
      </c>
      <c r="K67" s="88">
        <v>0</v>
      </c>
      <c r="L67" s="89">
        <v>0</v>
      </c>
      <c r="M67" s="88">
        <v>0</v>
      </c>
      <c r="N67" s="89">
        <v>0</v>
      </c>
      <c r="O67" s="134">
        <v>0</v>
      </c>
    </row>
    <row r="68" spans="2:15" ht="17.25" thickTop="1" thickBot="1" x14ac:dyDescent="0.3">
      <c r="B68" s="196" t="s">
        <v>36</v>
      </c>
      <c r="C68" s="88">
        <v>0</v>
      </c>
      <c r="D68" s="89">
        <v>0</v>
      </c>
      <c r="E68" s="88">
        <v>0</v>
      </c>
      <c r="F68" s="89">
        <v>0</v>
      </c>
      <c r="G68" s="88">
        <v>0</v>
      </c>
      <c r="H68" s="89">
        <v>0</v>
      </c>
      <c r="I68" s="88">
        <v>0</v>
      </c>
      <c r="J68" s="89">
        <v>0</v>
      </c>
      <c r="K68" s="88">
        <v>0</v>
      </c>
      <c r="L68" s="89">
        <v>0</v>
      </c>
      <c r="M68" s="88">
        <v>0</v>
      </c>
      <c r="N68" s="89">
        <v>0</v>
      </c>
      <c r="O68" s="134">
        <v>0</v>
      </c>
    </row>
    <row r="69" spans="2:15" ht="17.25" thickTop="1" thickBot="1" x14ac:dyDescent="0.3">
      <c r="B69" s="202" t="s">
        <v>37</v>
      </c>
      <c r="C69" s="86">
        <v>0</v>
      </c>
      <c r="D69" s="87">
        <v>1</v>
      </c>
      <c r="E69" s="86">
        <v>0.33333333333333331</v>
      </c>
      <c r="F69" s="87">
        <v>0.66666666666666663</v>
      </c>
      <c r="G69" s="86">
        <v>0</v>
      </c>
      <c r="H69" s="87">
        <v>0</v>
      </c>
      <c r="I69" s="86">
        <v>0</v>
      </c>
      <c r="J69" s="87">
        <v>1</v>
      </c>
      <c r="K69" s="86">
        <v>0</v>
      </c>
      <c r="L69" s="87">
        <v>0</v>
      </c>
      <c r="M69" s="86">
        <v>0.16666666666666666</v>
      </c>
      <c r="N69" s="87">
        <v>0.83333333333333337</v>
      </c>
      <c r="O69" s="138">
        <v>6</v>
      </c>
    </row>
    <row r="70" spans="2:15" ht="17.25" customHeight="1" thickTop="1" thickBot="1" x14ac:dyDescent="0.3">
      <c r="B70" s="203" t="s">
        <v>38</v>
      </c>
      <c r="C70" s="96">
        <v>0</v>
      </c>
      <c r="D70" s="97">
        <v>1</v>
      </c>
      <c r="E70" s="96">
        <v>1</v>
      </c>
      <c r="F70" s="97">
        <v>0</v>
      </c>
      <c r="G70" s="96">
        <v>0</v>
      </c>
      <c r="H70" s="97">
        <v>0</v>
      </c>
      <c r="I70" s="96">
        <v>0</v>
      </c>
      <c r="J70" s="97">
        <v>1</v>
      </c>
      <c r="K70" s="96">
        <v>0</v>
      </c>
      <c r="L70" s="97">
        <v>0</v>
      </c>
      <c r="M70" s="96">
        <v>0.33333333333333331</v>
      </c>
      <c r="N70" s="97">
        <v>0.66666666666666663</v>
      </c>
      <c r="O70" s="139">
        <v>3</v>
      </c>
    </row>
    <row r="71" spans="2:15" ht="17.25" customHeight="1" thickTop="1" thickBot="1" x14ac:dyDescent="0.3">
      <c r="B71" s="196" t="s">
        <v>39</v>
      </c>
      <c r="C71" s="88">
        <v>0</v>
      </c>
      <c r="D71" s="89">
        <v>1</v>
      </c>
      <c r="E71" s="88">
        <v>0</v>
      </c>
      <c r="F71" s="89">
        <v>1</v>
      </c>
      <c r="G71" s="88">
        <v>0</v>
      </c>
      <c r="H71" s="89">
        <v>0</v>
      </c>
      <c r="I71" s="88">
        <v>0</v>
      </c>
      <c r="J71" s="89">
        <v>0</v>
      </c>
      <c r="K71" s="88">
        <v>0</v>
      </c>
      <c r="L71" s="89">
        <v>0</v>
      </c>
      <c r="M71" s="88">
        <v>0</v>
      </c>
      <c r="N71" s="89">
        <v>1</v>
      </c>
      <c r="O71" s="134">
        <v>2</v>
      </c>
    </row>
    <row r="72" spans="2:15" ht="17.25" customHeight="1" thickTop="1" thickBot="1" x14ac:dyDescent="0.3">
      <c r="B72" s="196" t="s">
        <v>40</v>
      </c>
      <c r="C72" s="88">
        <v>0</v>
      </c>
      <c r="D72" s="89">
        <v>0</v>
      </c>
      <c r="E72" s="88">
        <v>0</v>
      </c>
      <c r="F72" s="89">
        <v>0</v>
      </c>
      <c r="G72" s="88">
        <v>0</v>
      </c>
      <c r="H72" s="89">
        <v>0</v>
      </c>
      <c r="I72" s="88">
        <v>0</v>
      </c>
      <c r="J72" s="89">
        <v>0</v>
      </c>
      <c r="K72" s="88">
        <v>0</v>
      </c>
      <c r="L72" s="89">
        <v>0</v>
      </c>
      <c r="M72" s="88">
        <v>0</v>
      </c>
      <c r="N72" s="89">
        <v>0</v>
      </c>
      <c r="O72" s="134">
        <v>0</v>
      </c>
    </row>
    <row r="73" spans="2:15" ht="17.25" customHeight="1" thickTop="1" thickBot="1" x14ac:dyDescent="0.3">
      <c r="B73" s="203" t="s">
        <v>41</v>
      </c>
      <c r="C73" s="96">
        <v>0</v>
      </c>
      <c r="D73" s="97">
        <v>0</v>
      </c>
      <c r="E73" s="96">
        <v>0</v>
      </c>
      <c r="F73" s="97">
        <v>0</v>
      </c>
      <c r="G73" s="96">
        <v>0</v>
      </c>
      <c r="H73" s="97">
        <v>0</v>
      </c>
      <c r="I73" s="96">
        <v>0</v>
      </c>
      <c r="J73" s="97">
        <v>0</v>
      </c>
      <c r="K73" s="96">
        <v>0</v>
      </c>
      <c r="L73" s="97">
        <v>0</v>
      </c>
      <c r="M73" s="96">
        <v>0</v>
      </c>
      <c r="N73" s="97">
        <v>0</v>
      </c>
      <c r="O73" s="139">
        <v>0</v>
      </c>
    </row>
    <row r="74" spans="2:15" ht="17.25" customHeight="1" thickTop="1" thickBot="1" x14ac:dyDescent="0.3">
      <c r="B74" s="196" t="s">
        <v>42</v>
      </c>
      <c r="C74" s="88">
        <v>0</v>
      </c>
      <c r="D74" s="89">
        <v>0</v>
      </c>
      <c r="E74" s="88">
        <v>0</v>
      </c>
      <c r="F74" s="89">
        <v>0</v>
      </c>
      <c r="G74" s="88">
        <v>0</v>
      </c>
      <c r="H74" s="89">
        <v>0</v>
      </c>
      <c r="I74" s="88">
        <v>0</v>
      </c>
      <c r="J74" s="89">
        <v>0</v>
      </c>
      <c r="K74" s="88">
        <v>0</v>
      </c>
      <c r="L74" s="89">
        <v>0</v>
      </c>
      <c r="M74" s="88">
        <v>0</v>
      </c>
      <c r="N74" s="89">
        <v>0</v>
      </c>
      <c r="O74" s="134">
        <v>0</v>
      </c>
    </row>
    <row r="75" spans="2:15" ht="17.25" customHeight="1" thickTop="1" thickBot="1" x14ac:dyDescent="0.3">
      <c r="B75" s="196" t="s">
        <v>43</v>
      </c>
      <c r="C75" s="88">
        <v>0</v>
      </c>
      <c r="D75" s="89">
        <v>0</v>
      </c>
      <c r="E75" s="88">
        <v>0</v>
      </c>
      <c r="F75" s="89">
        <v>1</v>
      </c>
      <c r="G75" s="88">
        <v>0</v>
      </c>
      <c r="H75" s="89">
        <v>0</v>
      </c>
      <c r="I75" s="88">
        <v>0</v>
      </c>
      <c r="J75" s="89">
        <v>0</v>
      </c>
      <c r="K75" s="88">
        <v>0</v>
      </c>
      <c r="L75" s="89">
        <v>0</v>
      </c>
      <c r="M75" s="88">
        <v>0</v>
      </c>
      <c r="N75" s="89">
        <v>1</v>
      </c>
      <c r="O75" s="134">
        <v>1</v>
      </c>
    </row>
    <row r="76" spans="2:15" ht="38.25" customHeight="1" thickTop="1" thickBot="1" x14ac:dyDescent="0.3">
      <c r="B76" s="205" t="s">
        <v>66</v>
      </c>
      <c r="C76" s="94">
        <v>0</v>
      </c>
      <c r="D76" s="95">
        <v>0</v>
      </c>
      <c r="E76" s="94">
        <v>0</v>
      </c>
      <c r="F76" s="95">
        <v>0</v>
      </c>
      <c r="G76" s="94">
        <v>0</v>
      </c>
      <c r="H76" s="95">
        <v>0</v>
      </c>
      <c r="I76" s="94">
        <v>0</v>
      </c>
      <c r="J76" s="95">
        <v>0</v>
      </c>
      <c r="K76" s="94">
        <v>0</v>
      </c>
      <c r="L76" s="95">
        <v>0</v>
      </c>
      <c r="M76" s="94">
        <v>0</v>
      </c>
      <c r="N76" s="95">
        <v>0</v>
      </c>
      <c r="O76" s="137">
        <v>0</v>
      </c>
    </row>
    <row r="77" spans="2:15" ht="17.25" customHeight="1" thickTop="1" thickBot="1" x14ac:dyDescent="0.3">
      <c r="B77" s="203" t="s">
        <v>45</v>
      </c>
      <c r="C77" s="96">
        <v>0</v>
      </c>
      <c r="D77" s="97">
        <v>0</v>
      </c>
      <c r="E77" s="96">
        <v>0</v>
      </c>
      <c r="F77" s="97">
        <v>0</v>
      </c>
      <c r="G77" s="96">
        <v>0</v>
      </c>
      <c r="H77" s="97">
        <v>0</v>
      </c>
      <c r="I77" s="96">
        <v>0</v>
      </c>
      <c r="J77" s="97">
        <v>0</v>
      </c>
      <c r="K77" s="96">
        <v>0</v>
      </c>
      <c r="L77" s="97">
        <v>0</v>
      </c>
      <c r="M77" s="96">
        <v>0</v>
      </c>
      <c r="N77" s="97">
        <v>0</v>
      </c>
      <c r="O77" s="139">
        <v>0</v>
      </c>
    </row>
    <row r="78" spans="2:15" ht="17.25" customHeight="1" thickTop="1" thickBot="1" x14ac:dyDescent="0.3">
      <c r="B78" s="196" t="s">
        <v>46</v>
      </c>
      <c r="C78" s="88">
        <v>0</v>
      </c>
      <c r="D78" s="89">
        <v>0</v>
      </c>
      <c r="E78" s="88">
        <v>0</v>
      </c>
      <c r="F78" s="89">
        <v>0</v>
      </c>
      <c r="G78" s="88">
        <v>0</v>
      </c>
      <c r="H78" s="89">
        <v>0</v>
      </c>
      <c r="I78" s="88">
        <v>0</v>
      </c>
      <c r="J78" s="89">
        <v>0</v>
      </c>
      <c r="K78" s="88">
        <v>0</v>
      </c>
      <c r="L78" s="89">
        <v>0</v>
      </c>
      <c r="M78" s="88">
        <v>0</v>
      </c>
      <c r="N78" s="89">
        <v>0</v>
      </c>
      <c r="O78" s="134">
        <v>0</v>
      </c>
    </row>
    <row r="79" spans="2:15" ht="17.25" customHeight="1" thickTop="1" thickBot="1" x14ac:dyDescent="0.3">
      <c r="B79" s="196" t="s">
        <v>47</v>
      </c>
      <c r="C79" s="88">
        <v>0</v>
      </c>
      <c r="D79" s="89">
        <v>0</v>
      </c>
      <c r="E79" s="88">
        <v>0</v>
      </c>
      <c r="F79" s="89">
        <v>0</v>
      </c>
      <c r="G79" s="88">
        <v>0</v>
      </c>
      <c r="H79" s="89">
        <v>0</v>
      </c>
      <c r="I79" s="88">
        <v>0</v>
      </c>
      <c r="J79" s="89">
        <v>0</v>
      </c>
      <c r="K79" s="88">
        <v>0</v>
      </c>
      <c r="L79" s="89">
        <v>0</v>
      </c>
      <c r="M79" s="88">
        <v>0</v>
      </c>
      <c r="N79" s="89">
        <v>0</v>
      </c>
      <c r="O79" s="134">
        <v>0</v>
      </c>
    </row>
    <row r="80" spans="2:15" ht="17.25" customHeight="1" thickTop="1" thickBot="1" x14ac:dyDescent="0.3">
      <c r="B80" s="196" t="s">
        <v>48</v>
      </c>
      <c r="C80" s="88">
        <v>0</v>
      </c>
      <c r="D80" s="89">
        <v>0</v>
      </c>
      <c r="E80" s="88">
        <v>0</v>
      </c>
      <c r="F80" s="89">
        <v>0</v>
      </c>
      <c r="G80" s="88">
        <v>0</v>
      </c>
      <c r="H80" s="89">
        <v>0</v>
      </c>
      <c r="I80" s="88">
        <v>0</v>
      </c>
      <c r="J80" s="89">
        <v>0</v>
      </c>
      <c r="K80" s="88">
        <v>0</v>
      </c>
      <c r="L80" s="89">
        <v>0</v>
      </c>
      <c r="M80" s="88">
        <v>0</v>
      </c>
      <c r="N80" s="89">
        <v>0</v>
      </c>
      <c r="O80" s="134">
        <v>0</v>
      </c>
    </row>
    <row r="81" spans="2:15" ht="34.5" customHeight="1" thickTop="1" thickBot="1" x14ac:dyDescent="0.3">
      <c r="B81" s="205" t="s">
        <v>67</v>
      </c>
      <c r="C81" s="94">
        <v>0</v>
      </c>
      <c r="D81" s="95">
        <v>0</v>
      </c>
      <c r="E81" s="94">
        <v>0</v>
      </c>
      <c r="F81" s="95">
        <v>0</v>
      </c>
      <c r="G81" s="94">
        <v>0</v>
      </c>
      <c r="H81" s="95">
        <v>0</v>
      </c>
      <c r="I81" s="94">
        <v>0</v>
      </c>
      <c r="J81" s="95">
        <v>0</v>
      </c>
      <c r="K81" s="94">
        <v>0</v>
      </c>
      <c r="L81" s="95">
        <v>0</v>
      </c>
      <c r="M81" s="94">
        <v>0</v>
      </c>
      <c r="N81" s="95">
        <v>0</v>
      </c>
      <c r="O81" s="137">
        <v>0</v>
      </c>
    </row>
    <row r="82" spans="2:15" ht="17.25" customHeight="1" thickTop="1" thickBot="1" x14ac:dyDescent="0.3">
      <c r="B82" s="196" t="s">
        <v>50</v>
      </c>
      <c r="C82" s="88">
        <v>0</v>
      </c>
      <c r="D82" s="89">
        <v>0</v>
      </c>
      <c r="E82" s="88">
        <v>0</v>
      </c>
      <c r="F82" s="89">
        <v>0</v>
      </c>
      <c r="G82" s="88">
        <v>0</v>
      </c>
      <c r="H82" s="89">
        <v>0</v>
      </c>
      <c r="I82" s="88">
        <v>0</v>
      </c>
      <c r="J82" s="89">
        <v>0</v>
      </c>
      <c r="K82" s="88">
        <v>0</v>
      </c>
      <c r="L82" s="89">
        <v>0</v>
      </c>
      <c r="M82" s="88">
        <v>0</v>
      </c>
      <c r="N82" s="89">
        <v>0</v>
      </c>
      <c r="O82" s="134">
        <v>0</v>
      </c>
    </row>
    <row r="83" spans="2:15" ht="17.25" customHeight="1" thickTop="1" thickBot="1" x14ac:dyDescent="0.3">
      <c r="B83" s="196" t="s">
        <v>51</v>
      </c>
      <c r="C83" s="88">
        <v>0</v>
      </c>
      <c r="D83" s="89">
        <v>0</v>
      </c>
      <c r="E83" s="88">
        <v>0</v>
      </c>
      <c r="F83" s="89">
        <v>0</v>
      </c>
      <c r="G83" s="88">
        <v>0</v>
      </c>
      <c r="H83" s="89">
        <v>0</v>
      </c>
      <c r="I83" s="88">
        <v>0</v>
      </c>
      <c r="J83" s="89">
        <v>0</v>
      </c>
      <c r="K83" s="88">
        <v>0</v>
      </c>
      <c r="L83" s="89">
        <v>0</v>
      </c>
      <c r="M83" s="88">
        <v>0</v>
      </c>
      <c r="N83" s="89">
        <v>0</v>
      </c>
      <c r="O83" s="134">
        <v>0</v>
      </c>
    </row>
    <row r="84" spans="2:15" ht="17.25" customHeight="1" thickTop="1" thickBot="1" x14ac:dyDescent="0.3">
      <c r="B84" s="196" t="s">
        <v>52</v>
      </c>
      <c r="C84" s="88">
        <v>0</v>
      </c>
      <c r="D84" s="89">
        <v>0</v>
      </c>
      <c r="E84" s="88">
        <v>0</v>
      </c>
      <c r="F84" s="89">
        <v>0</v>
      </c>
      <c r="G84" s="88">
        <v>0</v>
      </c>
      <c r="H84" s="89">
        <v>0</v>
      </c>
      <c r="I84" s="88">
        <v>0</v>
      </c>
      <c r="J84" s="89">
        <v>0</v>
      </c>
      <c r="K84" s="88">
        <v>0</v>
      </c>
      <c r="L84" s="89">
        <v>0</v>
      </c>
      <c r="M84" s="88">
        <v>0</v>
      </c>
      <c r="N84" s="89">
        <v>0</v>
      </c>
      <c r="O84" s="134">
        <v>0</v>
      </c>
    </row>
    <row r="85" spans="2:15" ht="32.25" customHeight="1" thickTop="1" thickBot="1" x14ac:dyDescent="0.3">
      <c r="B85" s="205" t="s">
        <v>53</v>
      </c>
      <c r="C85" s="94">
        <v>0</v>
      </c>
      <c r="D85" s="95">
        <v>0</v>
      </c>
      <c r="E85" s="94">
        <v>0</v>
      </c>
      <c r="F85" s="95">
        <v>0</v>
      </c>
      <c r="G85" s="94">
        <v>0</v>
      </c>
      <c r="H85" s="95">
        <v>0</v>
      </c>
      <c r="I85" s="94">
        <v>0</v>
      </c>
      <c r="J85" s="95">
        <v>0</v>
      </c>
      <c r="K85" s="94">
        <v>0</v>
      </c>
      <c r="L85" s="95">
        <v>0</v>
      </c>
      <c r="M85" s="94">
        <v>0</v>
      </c>
      <c r="N85" s="95">
        <v>0</v>
      </c>
      <c r="O85" s="137">
        <v>0</v>
      </c>
    </row>
    <row r="86" spans="2:15" ht="17.25" thickTop="1" thickBot="1" x14ac:dyDescent="0.3">
      <c r="B86" s="196" t="s">
        <v>54</v>
      </c>
      <c r="C86" s="88">
        <v>0</v>
      </c>
      <c r="D86" s="89">
        <v>0</v>
      </c>
      <c r="E86" s="88">
        <v>0</v>
      </c>
      <c r="F86" s="89">
        <v>0</v>
      </c>
      <c r="G86" s="88">
        <v>0</v>
      </c>
      <c r="H86" s="89">
        <v>0</v>
      </c>
      <c r="I86" s="88">
        <v>0</v>
      </c>
      <c r="J86" s="89">
        <v>0</v>
      </c>
      <c r="K86" s="88">
        <v>0</v>
      </c>
      <c r="L86" s="89">
        <v>0</v>
      </c>
      <c r="M86" s="88">
        <v>0</v>
      </c>
      <c r="N86" s="89">
        <v>0</v>
      </c>
      <c r="O86" s="134">
        <v>0</v>
      </c>
    </row>
    <row r="87" spans="2:15" ht="17.25" thickTop="1" thickBot="1" x14ac:dyDescent="0.3">
      <c r="B87" s="196" t="s">
        <v>68</v>
      </c>
      <c r="C87" s="88">
        <v>0</v>
      </c>
      <c r="D87" s="89">
        <v>0</v>
      </c>
      <c r="E87" s="88">
        <v>0</v>
      </c>
      <c r="F87" s="89">
        <v>0</v>
      </c>
      <c r="G87" s="88">
        <v>0</v>
      </c>
      <c r="H87" s="89">
        <v>0</v>
      </c>
      <c r="I87" s="88">
        <v>0</v>
      </c>
      <c r="J87" s="89">
        <v>0</v>
      </c>
      <c r="K87" s="88">
        <v>0</v>
      </c>
      <c r="L87" s="89">
        <v>0</v>
      </c>
      <c r="M87" s="88">
        <v>0</v>
      </c>
      <c r="N87" s="89">
        <v>0</v>
      </c>
      <c r="O87" s="134">
        <v>0</v>
      </c>
    </row>
    <row r="88" spans="2:15" ht="17.25" thickTop="1" thickBot="1" x14ac:dyDescent="0.3">
      <c r="B88" s="196" t="s">
        <v>69</v>
      </c>
      <c r="C88" s="88">
        <v>0</v>
      </c>
      <c r="D88" s="89">
        <v>0</v>
      </c>
      <c r="E88" s="88">
        <v>0</v>
      </c>
      <c r="F88" s="89">
        <v>0</v>
      </c>
      <c r="G88" s="88">
        <v>0</v>
      </c>
      <c r="H88" s="89">
        <v>0</v>
      </c>
      <c r="I88" s="88">
        <v>0</v>
      </c>
      <c r="J88" s="89">
        <v>0</v>
      </c>
      <c r="K88" s="88">
        <v>0</v>
      </c>
      <c r="L88" s="89">
        <v>0</v>
      </c>
      <c r="M88" s="88">
        <v>0</v>
      </c>
      <c r="N88" s="89">
        <v>0</v>
      </c>
      <c r="O88" s="134">
        <v>0</v>
      </c>
    </row>
    <row r="89" spans="2:15" ht="17.25" thickTop="1" thickBot="1" x14ac:dyDescent="0.3">
      <c r="B89" s="205" t="s">
        <v>57</v>
      </c>
      <c r="C89" s="94">
        <v>0</v>
      </c>
      <c r="D89" s="95">
        <v>0</v>
      </c>
      <c r="E89" s="94">
        <v>0</v>
      </c>
      <c r="F89" s="95">
        <v>0</v>
      </c>
      <c r="G89" s="94">
        <v>0</v>
      </c>
      <c r="H89" s="95">
        <v>0</v>
      </c>
      <c r="I89" s="94">
        <v>0</v>
      </c>
      <c r="J89" s="95">
        <v>0</v>
      </c>
      <c r="K89" s="94">
        <v>0</v>
      </c>
      <c r="L89" s="95">
        <v>0</v>
      </c>
      <c r="M89" s="94">
        <v>0</v>
      </c>
      <c r="N89" s="95">
        <v>0</v>
      </c>
      <c r="O89" s="137">
        <v>0</v>
      </c>
    </row>
    <row r="90" spans="2:15" ht="17.25" thickTop="1" thickBot="1" x14ac:dyDescent="0.3">
      <c r="B90" s="196" t="s">
        <v>58</v>
      </c>
      <c r="C90" s="88">
        <v>0</v>
      </c>
      <c r="D90" s="89">
        <v>0</v>
      </c>
      <c r="E90" s="88">
        <v>0</v>
      </c>
      <c r="F90" s="89">
        <v>0</v>
      </c>
      <c r="G90" s="88">
        <v>0</v>
      </c>
      <c r="H90" s="89">
        <v>0</v>
      </c>
      <c r="I90" s="88">
        <v>0</v>
      </c>
      <c r="J90" s="89">
        <v>0</v>
      </c>
      <c r="K90" s="88">
        <v>0</v>
      </c>
      <c r="L90" s="89">
        <v>0</v>
      </c>
      <c r="M90" s="88">
        <v>0</v>
      </c>
      <c r="N90" s="89">
        <v>0</v>
      </c>
      <c r="O90" s="134">
        <v>0</v>
      </c>
    </row>
    <row r="91" spans="2:15" ht="17.25" thickTop="1" thickBot="1" x14ac:dyDescent="0.3">
      <c r="B91" s="196" t="s">
        <v>59</v>
      </c>
      <c r="C91" s="88">
        <v>0</v>
      </c>
      <c r="D91" s="89">
        <v>0</v>
      </c>
      <c r="E91" s="88">
        <v>0</v>
      </c>
      <c r="F91" s="89">
        <v>0</v>
      </c>
      <c r="G91" s="88">
        <v>0</v>
      </c>
      <c r="H91" s="89">
        <v>0</v>
      </c>
      <c r="I91" s="88">
        <v>0</v>
      </c>
      <c r="J91" s="89">
        <v>0</v>
      </c>
      <c r="K91" s="88">
        <v>0</v>
      </c>
      <c r="L91" s="89">
        <v>0</v>
      </c>
      <c r="M91" s="88">
        <v>0</v>
      </c>
      <c r="N91" s="89">
        <v>0</v>
      </c>
      <c r="O91" s="134">
        <v>0</v>
      </c>
    </row>
    <row r="92" spans="2:15" ht="17.25" thickTop="1" thickBot="1" x14ac:dyDescent="0.3">
      <c r="B92" s="196" t="s">
        <v>60</v>
      </c>
      <c r="C92" s="88">
        <v>0</v>
      </c>
      <c r="D92" s="89">
        <v>0</v>
      </c>
      <c r="E92" s="88">
        <v>0</v>
      </c>
      <c r="F92" s="89">
        <v>0</v>
      </c>
      <c r="G92" s="88">
        <v>0</v>
      </c>
      <c r="H92" s="89">
        <v>0</v>
      </c>
      <c r="I92" s="88">
        <v>0</v>
      </c>
      <c r="J92" s="89">
        <v>0</v>
      </c>
      <c r="K92" s="88">
        <v>0</v>
      </c>
      <c r="L92" s="89">
        <v>0</v>
      </c>
      <c r="M92" s="88">
        <v>0</v>
      </c>
      <c r="N92" s="89">
        <v>0</v>
      </c>
      <c r="O92" s="134">
        <v>0</v>
      </c>
    </row>
    <row r="93" spans="2:15" ht="17.25" thickTop="1" thickBot="1" x14ac:dyDescent="0.3">
      <c r="B93" s="200" t="s">
        <v>61</v>
      </c>
      <c r="C93" s="94">
        <v>0</v>
      </c>
      <c r="D93" s="95">
        <v>0</v>
      </c>
      <c r="E93" s="94">
        <v>0</v>
      </c>
      <c r="F93" s="95">
        <v>0</v>
      </c>
      <c r="G93" s="94">
        <v>0</v>
      </c>
      <c r="H93" s="95">
        <v>0</v>
      </c>
      <c r="I93" s="94">
        <v>0</v>
      </c>
      <c r="J93" s="95">
        <v>0</v>
      </c>
      <c r="K93" s="94">
        <v>0</v>
      </c>
      <c r="L93" s="95">
        <v>0</v>
      </c>
      <c r="M93" s="94">
        <v>0</v>
      </c>
      <c r="N93" s="95">
        <v>0</v>
      </c>
      <c r="O93" s="137">
        <v>0</v>
      </c>
    </row>
    <row r="94" spans="2:15" ht="17.25" thickTop="1" thickBot="1" x14ac:dyDescent="0.3">
      <c r="B94" s="196" t="s">
        <v>62</v>
      </c>
      <c r="C94" s="90">
        <v>0</v>
      </c>
      <c r="D94" s="91">
        <v>0</v>
      </c>
      <c r="E94" s="90">
        <v>0</v>
      </c>
      <c r="F94" s="91">
        <v>0</v>
      </c>
      <c r="G94" s="90">
        <v>0</v>
      </c>
      <c r="H94" s="91">
        <v>0</v>
      </c>
      <c r="I94" s="90">
        <v>0</v>
      </c>
      <c r="J94" s="91">
        <v>0</v>
      </c>
      <c r="K94" s="90">
        <v>0</v>
      </c>
      <c r="L94" s="91">
        <v>0</v>
      </c>
      <c r="M94" s="90">
        <v>0</v>
      </c>
      <c r="N94" s="91">
        <v>0</v>
      </c>
      <c r="O94" s="135">
        <v>0</v>
      </c>
    </row>
    <row r="95" spans="2:15" ht="17.25" thickTop="1" thickBot="1" x14ac:dyDescent="0.3">
      <c r="B95" s="208" t="s">
        <v>63</v>
      </c>
      <c r="C95" s="92">
        <v>0</v>
      </c>
      <c r="D95" s="93">
        <v>0</v>
      </c>
      <c r="E95" s="92">
        <v>0</v>
      </c>
      <c r="F95" s="93">
        <v>0</v>
      </c>
      <c r="G95" s="92">
        <v>0</v>
      </c>
      <c r="H95" s="93">
        <v>0</v>
      </c>
      <c r="I95" s="92">
        <v>0</v>
      </c>
      <c r="J95" s="93">
        <v>0</v>
      </c>
      <c r="K95" s="92">
        <v>0</v>
      </c>
      <c r="L95" s="93">
        <v>0</v>
      </c>
      <c r="M95" s="92">
        <v>0</v>
      </c>
      <c r="N95" s="93">
        <v>0</v>
      </c>
      <c r="O95" s="136">
        <v>0</v>
      </c>
    </row>
    <row r="96" spans="2:15" ht="17.25" thickTop="1" thickBot="1" x14ac:dyDescent="0.3">
      <c r="B96" s="210" t="s">
        <v>63</v>
      </c>
      <c r="C96" s="98">
        <v>0</v>
      </c>
      <c r="D96" s="99">
        <v>0</v>
      </c>
      <c r="E96" s="100">
        <v>0</v>
      </c>
      <c r="F96" s="99">
        <v>0</v>
      </c>
      <c r="G96" s="100">
        <v>0</v>
      </c>
      <c r="H96" s="99">
        <v>0</v>
      </c>
      <c r="I96" s="100">
        <v>0</v>
      </c>
      <c r="J96" s="99">
        <v>0</v>
      </c>
      <c r="K96" s="100">
        <v>0</v>
      </c>
      <c r="L96" s="99">
        <v>0</v>
      </c>
      <c r="M96" s="100">
        <v>0</v>
      </c>
      <c r="N96" s="99">
        <v>0</v>
      </c>
      <c r="O96" s="140">
        <v>0</v>
      </c>
    </row>
    <row r="97" spans="2:15" ht="19.5" thickBot="1" x14ac:dyDescent="0.3">
      <c r="B97" s="213" t="s">
        <v>70</v>
      </c>
      <c r="C97" s="101">
        <v>0.48717948717948717</v>
      </c>
      <c r="D97" s="102">
        <v>0.51282051282051277</v>
      </c>
      <c r="E97" s="101">
        <v>0.69230769230769229</v>
      </c>
      <c r="F97" s="103">
        <v>0.30769230769230771</v>
      </c>
      <c r="G97" s="101">
        <v>0</v>
      </c>
      <c r="H97" s="103">
        <v>0</v>
      </c>
      <c r="I97" s="101">
        <v>0</v>
      </c>
      <c r="J97" s="103">
        <v>1</v>
      </c>
      <c r="K97" s="101">
        <v>0</v>
      </c>
      <c r="L97" s="103">
        <v>0</v>
      </c>
      <c r="M97" s="101">
        <v>0.56060606060606055</v>
      </c>
      <c r="N97" s="103">
        <v>0.43939393939393939</v>
      </c>
      <c r="O97" s="141">
        <v>66</v>
      </c>
    </row>
  </sheetData>
  <mergeCells count="20">
    <mergeCell ref="B53:O53"/>
    <mergeCell ref="B54:B56"/>
    <mergeCell ref="C54:D55"/>
    <mergeCell ref="E54:F55"/>
    <mergeCell ref="G54:H55"/>
    <mergeCell ref="I54:J55"/>
    <mergeCell ref="K54:L55"/>
    <mergeCell ref="M54:N55"/>
    <mergeCell ref="O54:O56"/>
    <mergeCell ref="I7:J8"/>
    <mergeCell ref="K7:L8"/>
    <mergeCell ref="M7:N8"/>
    <mergeCell ref="O7:O9"/>
    <mergeCell ref="B2:O2"/>
    <mergeCell ref="B3:O3"/>
    <mergeCell ref="B6:O6"/>
    <mergeCell ref="B7:B9"/>
    <mergeCell ref="C7:D8"/>
    <mergeCell ref="E7:F8"/>
    <mergeCell ref="G7:H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97"/>
  <sheetViews>
    <sheetView showGridLines="0" zoomScale="77" zoomScaleNormal="77" workbookViewId="0"/>
  </sheetViews>
  <sheetFormatPr baseColWidth="10" defaultColWidth="11.42578125" defaultRowHeight="15" x14ac:dyDescent="0.25"/>
  <cols>
    <col min="2" max="2" width="41.42578125" bestFit="1" customWidth="1"/>
    <col min="3" max="3" width="10" bestFit="1" customWidth="1"/>
    <col min="4" max="4" width="21" bestFit="1" customWidth="1"/>
    <col min="5" max="5" width="10" bestFit="1" customWidth="1"/>
    <col min="6" max="6" width="21" bestFit="1" customWidth="1"/>
    <col min="7" max="7" width="19.28515625" bestFit="1" customWidth="1"/>
    <col min="8" max="8" width="11.42578125" bestFit="1" customWidth="1"/>
    <col min="9" max="9" width="18.140625" customWidth="1"/>
    <col min="10" max="10" width="6.7109375" customWidth="1"/>
  </cols>
  <sheetData>
    <row r="1" spans="2:11" ht="15.75" customHeight="1" thickBot="1" x14ac:dyDescent="0.3"/>
    <row r="2" spans="2:11" ht="35.25" customHeight="1" thickTop="1" x14ac:dyDescent="0.35">
      <c r="B2" s="375" t="str">
        <f>CONCATENATE("PROMEDIOS ACUMULADOS ",'Portada informe E.A.'!A1," POR PROGRAMAS ACADÉMICOS")</f>
        <v>PROMEDIOS ACUMULADOS 2023-2 POR PROGRAMAS ACADÉMICOS</v>
      </c>
      <c r="C2" s="376"/>
      <c r="D2" s="376"/>
      <c r="E2" s="376"/>
      <c r="F2" s="376"/>
      <c r="G2" s="376"/>
      <c r="H2" s="376"/>
      <c r="I2" s="377"/>
    </row>
    <row r="3" spans="2:11" ht="35.25" customHeight="1" thickBot="1" x14ac:dyDescent="0.3">
      <c r="B3" s="378" t="s">
        <v>101</v>
      </c>
      <c r="C3" s="379"/>
      <c r="D3" s="379"/>
      <c r="E3" s="379"/>
      <c r="F3" s="379"/>
      <c r="G3" s="379"/>
      <c r="H3" s="379"/>
      <c r="I3" s="380"/>
      <c r="J3" s="299"/>
      <c r="K3" s="299"/>
    </row>
    <row r="4" spans="2:11" ht="15" customHeight="1" thickTop="1" thickBot="1" x14ac:dyDescent="0.3"/>
    <row r="5" spans="2:11" ht="24.75" customHeight="1" thickBot="1" x14ac:dyDescent="0.35">
      <c r="B5" s="359" t="s">
        <v>86</v>
      </c>
      <c r="C5" s="360"/>
      <c r="D5" s="360"/>
      <c r="E5" s="360"/>
      <c r="F5" s="360"/>
      <c r="G5" s="360"/>
      <c r="H5" s="360"/>
      <c r="I5" s="381"/>
    </row>
    <row r="6" spans="2:11" ht="20.25" customHeight="1" x14ac:dyDescent="0.25">
      <c r="B6" s="361" t="s">
        <v>17</v>
      </c>
      <c r="C6" s="336" t="s">
        <v>18</v>
      </c>
      <c r="D6" s="363" t="s">
        <v>19</v>
      </c>
      <c r="E6" s="338" t="s">
        <v>20</v>
      </c>
      <c r="F6" s="336" t="s">
        <v>21</v>
      </c>
      <c r="G6" s="357" t="s">
        <v>22</v>
      </c>
      <c r="H6" s="336" t="s">
        <v>23</v>
      </c>
      <c r="I6" s="382" t="s">
        <v>24</v>
      </c>
    </row>
    <row r="7" spans="2:11" ht="22.5" customHeight="1" thickBot="1" x14ac:dyDescent="0.3">
      <c r="B7" s="362"/>
      <c r="C7" s="337"/>
      <c r="D7" s="364"/>
      <c r="E7" s="339"/>
      <c r="F7" s="337"/>
      <c r="G7" s="358"/>
      <c r="H7" s="337"/>
      <c r="I7" s="383"/>
    </row>
    <row r="8" spans="2:11" ht="15.75" customHeight="1" thickBot="1" x14ac:dyDescent="0.3">
      <c r="B8" s="7" t="s">
        <v>25</v>
      </c>
      <c r="C8" s="8">
        <v>8</v>
      </c>
      <c r="D8" s="9">
        <v>5</v>
      </c>
      <c r="E8" s="8">
        <v>0</v>
      </c>
      <c r="F8" s="9">
        <v>7</v>
      </c>
      <c r="G8" s="8">
        <v>51</v>
      </c>
      <c r="H8" s="9">
        <v>86</v>
      </c>
      <c r="I8" s="8">
        <v>157</v>
      </c>
    </row>
    <row r="9" spans="2:11" ht="20.25" customHeight="1" thickTop="1" thickBot="1" x14ac:dyDescent="0.3">
      <c r="B9" s="10" t="s">
        <v>26</v>
      </c>
      <c r="C9" s="11">
        <v>4</v>
      </c>
      <c r="D9" s="12">
        <v>1</v>
      </c>
      <c r="E9" s="11">
        <v>0</v>
      </c>
      <c r="F9" s="12">
        <v>4</v>
      </c>
      <c r="G9" s="11">
        <v>25</v>
      </c>
      <c r="H9" s="12">
        <v>27</v>
      </c>
      <c r="I9" s="11">
        <v>61</v>
      </c>
    </row>
    <row r="10" spans="2:11" ht="20.25" customHeight="1" thickTop="1" thickBot="1" x14ac:dyDescent="0.3">
      <c r="B10" s="10" t="s">
        <v>27</v>
      </c>
      <c r="C10" s="11">
        <v>4</v>
      </c>
      <c r="D10" s="12">
        <v>2</v>
      </c>
      <c r="E10" s="11">
        <v>0</v>
      </c>
      <c r="F10" s="12">
        <v>3</v>
      </c>
      <c r="G10" s="11">
        <v>19</v>
      </c>
      <c r="H10" s="12">
        <v>56</v>
      </c>
      <c r="I10" s="11">
        <v>84</v>
      </c>
    </row>
    <row r="11" spans="2:11" ht="20.25" customHeight="1" thickTop="1" thickBot="1" x14ac:dyDescent="0.3">
      <c r="B11" s="10" t="s">
        <v>28</v>
      </c>
      <c r="C11" s="11">
        <v>0</v>
      </c>
      <c r="D11" s="12">
        <v>2</v>
      </c>
      <c r="E11" s="11">
        <v>0</v>
      </c>
      <c r="F11" s="12">
        <v>0</v>
      </c>
      <c r="G11" s="11">
        <v>7</v>
      </c>
      <c r="H11" s="12">
        <v>3</v>
      </c>
      <c r="I11" s="11">
        <v>12</v>
      </c>
    </row>
    <row r="12" spans="2:11" ht="50.25" customHeight="1" thickTop="1" thickBot="1" x14ac:dyDescent="0.3">
      <c r="B12" s="13" t="s">
        <v>29</v>
      </c>
      <c r="C12" s="14">
        <v>6</v>
      </c>
      <c r="D12" s="15">
        <v>8</v>
      </c>
      <c r="E12" s="14">
        <v>0</v>
      </c>
      <c r="F12" s="15">
        <v>11</v>
      </c>
      <c r="G12" s="14">
        <v>23</v>
      </c>
      <c r="H12" s="15">
        <v>45</v>
      </c>
      <c r="I12" s="14">
        <v>93</v>
      </c>
    </row>
    <row r="13" spans="2:11" ht="17.25" customHeight="1" thickTop="1" thickBot="1" x14ac:dyDescent="0.3">
      <c r="B13" s="10" t="s">
        <v>30</v>
      </c>
      <c r="C13" s="11">
        <v>6</v>
      </c>
      <c r="D13" s="12">
        <v>7</v>
      </c>
      <c r="E13" s="11">
        <v>0</v>
      </c>
      <c r="F13" s="12">
        <v>7</v>
      </c>
      <c r="G13" s="11">
        <v>21</v>
      </c>
      <c r="H13" s="12">
        <v>16</v>
      </c>
      <c r="I13" s="11">
        <v>57</v>
      </c>
    </row>
    <row r="14" spans="2:11" ht="17.25" thickTop="1" thickBot="1" x14ac:dyDescent="0.3">
      <c r="B14" s="10" t="s">
        <v>31</v>
      </c>
      <c r="C14" s="11">
        <v>0</v>
      </c>
      <c r="D14" s="12">
        <v>1</v>
      </c>
      <c r="E14" s="11">
        <v>0</v>
      </c>
      <c r="F14" s="12">
        <v>3</v>
      </c>
      <c r="G14" s="11">
        <v>1</v>
      </c>
      <c r="H14" s="12">
        <v>6</v>
      </c>
      <c r="I14" s="11">
        <v>11</v>
      </c>
    </row>
    <row r="15" spans="2:11" ht="17.25" thickTop="1" thickBot="1" x14ac:dyDescent="0.3">
      <c r="B15" s="10" t="s">
        <v>32</v>
      </c>
      <c r="C15" s="11">
        <v>0</v>
      </c>
      <c r="D15" s="12">
        <v>0</v>
      </c>
      <c r="E15" s="11">
        <v>0</v>
      </c>
      <c r="F15" s="12">
        <v>1</v>
      </c>
      <c r="G15" s="11">
        <v>1</v>
      </c>
      <c r="H15" s="12">
        <v>23</v>
      </c>
      <c r="I15" s="11">
        <v>25</v>
      </c>
    </row>
    <row r="16" spans="2:11" ht="17.25" thickTop="1" thickBot="1" x14ac:dyDescent="0.3">
      <c r="B16" s="16" t="s">
        <v>33</v>
      </c>
      <c r="C16" s="17">
        <v>2</v>
      </c>
      <c r="D16" s="18">
        <v>4</v>
      </c>
      <c r="E16" s="17">
        <v>0</v>
      </c>
      <c r="F16" s="18">
        <v>4</v>
      </c>
      <c r="G16" s="17">
        <v>93</v>
      </c>
      <c r="H16" s="18">
        <v>78</v>
      </c>
      <c r="I16" s="17">
        <v>181</v>
      </c>
    </row>
    <row r="17" spans="2:9" ht="17.25" thickTop="1" thickBot="1" x14ac:dyDescent="0.3">
      <c r="B17" s="10" t="s">
        <v>34</v>
      </c>
      <c r="C17" s="11">
        <v>2</v>
      </c>
      <c r="D17" s="12">
        <v>4</v>
      </c>
      <c r="E17" s="11">
        <v>0</v>
      </c>
      <c r="F17" s="12">
        <v>2</v>
      </c>
      <c r="G17" s="11">
        <v>65</v>
      </c>
      <c r="H17" s="12">
        <v>56</v>
      </c>
      <c r="I17" s="11">
        <v>129</v>
      </c>
    </row>
    <row r="18" spans="2:9" ht="17.25" thickTop="1" thickBot="1" x14ac:dyDescent="0.3">
      <c r="B18" s="10" t="s">
        <v>35</v>
      </c>
      <c r="C18" s="11">
        <v>0</v>
      </c>
      <c r="D18" s="12">
        <v>0</v>
      </c>
      <c r="E18" s="11">
        <v>0</v>
      </c>
      <c r="F18" s="12">
        <v>0</v>
      </c>
      <c r="G18" s="11">
        <v>13</v>
      </c>
      <c r="H18" s="12">
        <v>14</v>
      </c>
      <c r="I18" s="11">
        <v>27</v>
      </c>
    </row>
    <row r="19" spans="2:9" ht="17.25" thickTop="1" thickBot="1" x14ac:dyDescent="0.3">
      <c r="B19" s="10" t="s">
        <v>36</v>
      </c>
      <c r="C19" s="11">
        <v>0</v>
      </c>
      <c r="D19" s="12">
        <v>0</v>
      </c>
      <c r="E19" s="11">
        <v>0</v>
      </c>
      <c r="F19" s="12">
        <v>2</v>
      </c>
      <c r="G19" s="11">
        <v>15</v>
      </c>
      <c r="H19" s="12">
        <v>8</v>
      </c>
      <c r="I19" s="11">
        <v>25</v>
      </c>
    </row>
    <row r="20" spans="2:9" ht="17.25" thickTop="1" thickBot="1" x14ac:dyDescent="0.3">
      <c r="B20" s="19" t="s">
        <v>37</v>
      </c>
      <c r="C20" s="14">
        <v>10</v>
      </c>
      <c r="D20" s="15">
        <v>14</v>
      </c>
      <c r="E20" s="14">
        <v>0</v>
      </c>
      <c r="F20" s="15">
        <v>21</v>
      </c>
      <c r="G20" s="14">
        <v>67</v>
      </c>
      <c r="H20" s="15">
        <v>70</v>
      </c>
      <c r="I20" s="14">
        <v>182</v>
      </c>
    </row>
    <row r="21" spans="2:9" ht="17.25" thickTop="1" thickBot="1" x14ac:dyDescent="0.3">
      <c r="B21" s="20" t="s">
        <v>38</v>
      </c>
      <c r="C21" s="21">
        <v>4</v>
      </c>
      <c r="D21" s="22">
        <v>1</v>
      </c>
      <c r="E21" s="21">
        <v>0</v>
      </c>
      <c r="F21" s="22">
        <v>3</v>
      </c>
      <c r="G21" s="21">
        <v>13</v>
      </c>
      <c r="H21" s="22">
        <v>13</v>
      </c>
      <c r="I21" s="21">
        <v>34</v>
      </c>
    </row>
    <row r="22" spans="2:9" ht="17.25" thickTop="1" thickBot="1" x14ac:dyDescent="0.3">
      <c r="B22" s="10" t="s">
        <v>39</v>
      </c>
      <c r="C22" s="11">
        <v>3</v>
      </c>
      <c r="D22" s="12">
        <v>11</v>
      </c>
      <c r="E22" s="11">
        <v>0</v>
      </c>
      <c r="F22" s="12">
        <v>9</v>
      </c>
      <c r="G22" s="11">
        <v>25</v>
      </c>
      <c r="H22" s="12">
        <v>25</v>
      </c>
      <c r="I22" s="11">
        <v>73</v>
      </c>
    </row>
    <row r="23" spans="2:9" ht="17.25" thickTop="1" thickBot="1" x14ac:dyDescent="0.3">
      <c r="B23" s="10" t="s">
        <v>40</v>
      </c>
      <c r="C23" s="11">
        <v>1</v>
      </c>
      <c r="D23" s="12">
        <v>0</v>
      </c>
      <c r="E23" s="11">
        <v>0</v>
      </c>
      <c r="F23" s="12">
        <v>1</v>
      </c>
      <c r="G23" s="11">
        <v>2</v>
      </c>
      <c r="H23" s="12">
        <v>2</v>
      </c>
      <c r="I23" s="11">
        <v>6</v>
      </c>
    </row>
    <row r="24" spans="2:9" ht="17.25" thickTop="1" thickBot="1" x14ac:dyDescent="0.3">
      <c r="B24" s="20" t="s">
        <v>41</v>
      </c>
      <c r="C24" s="21">
        <v>0</v>
      </c>
      <c r="D24" s="22">
        <v>2</v>
      </c>
      <c r="E24" s="21">
        <v>0</v>
      </c>
      <c r="F24" s="22">
        <v>1</v>
      </c>
      <c r="G24" s="21">
        <v>3</v>
      </c>
      <c r="H24" s="22">
        <v>6</v>
      </c>
      <c r="I24" s="21">
        <v>12</v>
      </c>
    </row>
    <row r="25" spans="2:9" ht="17.25" thickTop="1" thickBot="1" x14ac:dyDescent="0.3">
      <c r="B25" s="10" t="s">
        <v>42</v>
      </c>
      <c r="C25" s="11">
        <v>0</v>
      </c>
      <c r="D25" s="12">
        <v>0</v>
      </c>
      <c r="E25" s="11">
        <v>0</v>
      </c>
      <c r="F25" s="12">
        <v>4</v>
      </c>
      <c r="G25" s="11">
        <v>18</v>
      </c>
      <c r="H25" s="12">
        <v>18</v>
      </c>
      <c r="I25" s="11">
        <v>40</v>
      </c>
    </row>
    <row r="26" spans="2:9" ht="17.25" thickTop="1" thickBot="1" x14ac:dyDescent="0.3">
      <c r="B26" s="10" t="s">
        <v>43</v>
      </c>
      <c r="C26" s="11">
        <v>2</v>
      </c>
      <c r="D26" s="12">
        <v>0</v>
      </c>
      <c r="E26" s="11">
        <v>0</v>
      </c>
      <c r="F26" s="12">
        <v>3</v>
      </c>
      <c r="G26" s="11">
        <v>6</v>
      </c>
      <c r="H26" s="12">
        <v>6</v>
      </c>
      <c r="I26" s="11">
        <v>17</v>
      </c>
    </row>
    <row r="27" spans="2:9" ht="33" thickTop="1" thickBot="1" x14ac:dyDescent="0.3">
      <c r="B27" s="23" t="s">
        <v>44</v>
      </c>
      <c r="C27" s="17">
        <v>0</v>
      </c>
      <c r="D27" s="18">
        <v>1</v>
      </c>
      <c r="E27" s="17">
        <v>0</v>
      </c>
      <c r="F27" s="18">
        <v>2</v>
      </c>
      <c r="G27" s="17">
        <v>16</v>
      </c>
      <c r="H27" s="18">
        <v>86</v>
      </c>
      <c r="I27" s="17">
        <v>105</v>
      </c>
    </row>
    <row r="28" spans="2:9" ht="17.25" thickTop="1" thickBot="1" x14ac:dyDescent="0.3">
      <c r="B28" s="20" t="s">
        <v>45</v>
      </c>
      <c r="C28" s="21">
        <v>0</v>
      </c>
      <c r="D28" s="22">
        <v>1</v>
      </c>
      <c r="E28" s="21">
        <v>0</v>
      </c>
      <c r="F28" s="22">
        <v>0</v>
      </c>
      <c r="G28" s="21">
        <v>3</v>
      </c>
      <c r="H28" s="22">
        <v>40</v>
      </c>
      <c r="I28" s="21">
        <v>44</v>
      </c>
    </row>
    <row r="29" spans="2:9" ht="17.25" thickTop="1" thickBot="1" x14ac:dyDescent="0.3">
      <c r="B29" s="10" t="s">
        <v>46</v>
      </c>
      <c r="C29" s="11">
        <v>0</v>
      </c>
      <c r="D29" s="12">
        <v>0</v>
      </c>
      <c r="E29" s="11">
        <v>0</v>
      </c>
      <c r="F29" s="12">
        <v>0</v>
      </c>
      <c r="G29" s="11">
        <v>6</v>
      </c>
      <c r="H29" s="12">
        <v>30</v>
      </c>
      <c r="I29" s="11">
        <v>36</v>
      </c>
    </row>
    <row r="30" spans="2:9" ht="17.25" thickTop="1" thickBot="1" x14ac:dyDescent="0.3">
      <c r="B30" s="10" t="s">
        <v>47</v>
      </c>
      <c r="C30" s="11">
        <v>0</v>
      </c>
      <c r="D30" s="12">
        <v>0</v>
      </c>
      <c r="E30" s="11">
        <v>0</v>
      </c>
      <c r="F30" s="12">
        <v>0</v>
      </c>
      <c r="G30" s="11">
        <v>2</v>
      </c>
      <c r="H30" s="12">
        <v>2</v>
      </c>
      <c r="I30" s="11">
        <v>4</v>
      </c>
    </row>
    <row r="31" spans="2:9" ht="17.25" thickTop="1" thickBot="1" x14ac:dyDescent="0.3">
      <c r="B31" s="10" t="s">
        <v>48</v>
      </c>
      <c r="C31" s="11">
        <v>0</v>
      </c>
      <c r="D31" s="12">
        <v>0</v>
      </c>
      <c r="E31" s="11">
        <v>0</v>
      </c>
      <c r="F31" s="12">
        <v>2</v>
      </c>
      <c r="G31" s="11">
        <v>5</v>
      </c>
      <c r="H31" s="12">
        <v>14</v>
      </c>
      <c r="I31" s="11">
        <v>21</v>
      </c>
    </row>
    <row r="32" spans="2:9" ht="33" thickTop="1" thickBot="1" x14ac:dyDescent="0.3">
      <c r="B32" s="23" t="s">
        <v>49</v>
      </c>
      <c r="C32" s="17">
        <v>3</v>
      </c>
      <c r="D32" s="18">
        <v>1</v>
      </c>
      <c r="E32" s="17">
        <v>0</v>
      </c>
      <c r="F32" s="18">
        <v>4</v>
      </c>
      <c r="G32" s="17">
        <v>11</v>
      </c>
      <c r="H32" s="18">
        <v>66</v>
      </c>
      <c r="I32" s="17">
        <v>85</v>
      </c>
    </row>
    <row r="33" spans="2:9" ht="17.25" thickTop="1" thickBot="1" x14ac:dyDescent="0.3">
      <c r="B33" s="10" t="s">
        <v>50</v>
      </c>
      <c r="C33" s="11">
        <v>0</v>
      </c>
      <c r="D33" s="12">
        <v>0</v>
      </c>
      <c r="E33" s="11">
        <v>0</v>
      </c>
      <c r="F33" s="12">
        <v>1</v>
      </c>
      <c r="G33" s="11">
        <v>5</v>
      </c>
      <c r="H33" s="12">
        <v>30</v>
      </c>
      <c r="I33" s="11">
        <v>36</v>
      </c>
    </row>
    <row r="34" spans="2:9" ht="17.25" thickTop="1" thickBot="1" x14ac:dyDescent="0.3">
      <c r="B34" s="10" t="s">
        <v>51</v>
      </c>
      <c r="C34" s="11">
        <v>3</v>
      </c>
      <c r="D34" s="12">
        <v>1</v>
      </c>
      <c r="E34" s="11">
        <v>0</v>
      </c>
      <c r="F34" s="12">
        <v>3</v>
      </c>
      <c r="G34" s="11">
        <v>5</v>
      </c>
      <c r="H34" s="12">
        <v>25</v>
      </c>
      <c r="I34" s="11">
        <v>37</v>
      </c>
    </row>
    <row r="35" spans="2:9" ht="17.25" thickTop="1" thickBot="1" x14ac:dyDescent="0.3">
      <c r="B35" s="10" t="s">
        <v>52</v>
      </c>
      <c r="C35" s="11">
        <v>0</v>
      </c>
      <c r="D35" s="12">
        <v>0</v>
      </c>
      <c r="E35" s="11">
        <v>0</v>
      </c>
      <c r="F35" s="12">
        <v>0</v>
      </c>
      <c r="G35" s="11">
        <v>1</v>
      </c>
      <c r="H35" s="12">
        <v>11</v>
      </c>
      <c r="I35" s="11">
        <v>12</v>
      </c>
    </row>
    <row r="36" spans="2:9" ht="17.25" thickTop="1" thickBot="1" x14ac:dyDescent="0.3">
      <c r="B36" s="16" t="s">
        <v>53</v>
      </c>
      <c r="C36" s="17">
        <v>0</v>
      </c>
      <c r="D36" s="18">
        <v>1</v>
      </c>
      <c r="E36" s="17">
        <v>0</v>
      </c>
      <c r="F36" s="18">
        <v>0</v>
      </c>
      <c r="G36" s="17">
        <v>2</v>
      </c>
      <c r="H36" s="18">
        <v>5</v>
      </c>
      <c r="I36" s="17">
        <v>8</v>
      </c>
    </row>
    <row r="37" spans="2:9" ht="17.25" thickTop="1" thickBot="1" x14ac:dyDescent="0.3">
      <c r="B37" s="10" t="s">
        <v>54</v>
      </c>
      <c r="C37" s="11">
        <v>0</v>
      </c>
      <c r="D37" s="12">
        <v>1</v>
      </c>
      <c r="E37" s="11">
        <v>0</v>
      </c>
      <c r="F37" s="12">
        <v>0</v>
      </c>
      <c r="G37" s="11">
        <v>2</v>
      </c>
      <c r="H37" s="12">
        <v>5</v>
      </c>
      <c r="I37" s="11">
        <v>8</v>
      </c>
    </row>
    <row r="38" spans="2:9" ht="17.25" thickTop="1" thickBot="1" x14ac:dyDescent="0.3">
      <c r="B38" s="10" t="s">
        <v>55</v>
      </c>
      <c r="C38" s="11">
        <v>0</v>
      </c>
      <c r="D38" s="12">
        <v>0</v>
      </c>
      <c r="E38" s="11">
        <v>0</v>
      </c>
      <c r="F38" s="12">
        <v>0</v>
      </c>
      <c r="G38" s="11">
        <v>0</v>
      </c>
      <c r="H38" s="12">
        <v>0</v>
      </c>
      <c r="I38" s="11">
        <v>0</v>
      </c>
    </row>
    <row r="39" spans="2:9" ht="17.25" thickTop="1" thickBot="1" x14ac:dyDescent="0.3">
      <c r="B39" s="10" t="s">
        <v>56</v>
      </c>
      <c r="C39" s="11">
        <v>0</v>
      </c>
      <c r="D39" s="12">
        <v>0</v>
      </c>
      <c r="E39" s="11">
        <v>0</v>
      </c>
      <c r="F39" s="12">
        <v>0</v>
      </c>
      <c r="G39" s="11">
        <v>0</v>
      </c>
      <c r="H39" s="12">
        <v>0</v>
      </c>
      <c r="I39" s="11">
        <v>0</v>
      </c>
    </row>
    <row r="40" spans="2:9" ht="17.25" thickTop="1" thickBot="1" x14ac:dyDescent="0.3">
      <c r="B40" s="16" t="s">
        <v>57</v>
      </c>
      <c r="C40" s="17">
        <v>0</v>
      </c>
      <c r="D40" s="18">
        <v>1</v>
      </c>
      <c r="E40" s="17">
        <v>0</v>
      </c>
      <c r="F40" s="18">
        <v>0</v>
      </c>
      <c r="G40" s="17">
        <v>12</v>
      </c>
      <c r="H40" s="18">
        <v>13</v>
      </c>
      <c r="I40" s="17">
        <v>26</v>
      </c>
    </row>
    <row r="41" spans="2:9" ht="17.25" thickTop="1" thickBot="1" x14ac:dyDescent="0.3">
      <c r="B41" s="10" t="s">
        <v>58</v>
      </c>
      <c r="C41" s="11">
        <v>0</v>
      </c>
      <c r="D41" s="12">
        <v>0</v>
      </c>
      <c r="E41" s="11">
        <v>0</v>
      </c>
      <c r="F41" s="12">
        <v>0</v>
      </c>
      <c r="G41" s="11">
        <v>2</v>
      </c>
      <c r="H41" s="12">
        <v>1</v>
      </c>
      <c r="I41" s="11">
        <v>3</v>
      </c>
    </row>
    <row r="42" spans="2:9" ht="17.25" thickTop="1" thickBot="1" x14ac:dyDescent="0.3">
      <c r="B42" s="10" t="s">
        <v>59</v>
      </c>
      <c r="C42" s="11">
        <v>0</v>
      </c>
      <c r="D42" s="12">
        <v>1</v>
      </c>
      <c r="E42" s="11">
        <v>0</v>
      </c>
      <c r="F42" s="12">
        <v>0</v>
      </c>
      <c r="G42" s="11">
        <v>1</v>
      </c>
      <c r="H42" s="12">
        <v>1</v>
      </c>
      <c r="I42" s="11">
        <v>3</v>
      </c>
    </row>
    <row r="43" spans="2:9" ht="17.25" thickTop="1" thickBot="1" x14ac:dyDescent="0.3">
      <c r="B43" s="10" t="s">
        <v>60</v>
      </c>
      <c r="C43" s="11">
        <v>0</v>
      </c>
      <c r="D43" s="12">
        <v>0</v>
      </c>
      <c r="E43" s="11">
        <v>0</v>
      </c>
      <c r="F43" s="12">
        <v>0</v>
      </c>
      <c r="G43" s="11">
        <v>9</v>
      </c>
      <c r="H43" s="12">
        <v>11</v>
      </c>
      <c r="I43" s="11">
        <v>20</v>
      </c>
    </row>
    <row r="44" spans="2:9" ht="17.25" thickTop="1" thickBot="1" x14ac:dyDescent="0.3">
      <c r="B44" s="16" t="s">
        <v>61</v>
      </c>
      <c r="C44" s="17">
        <v>1</v>
      </c>
      <c r="D44" s="18">
        <v>0</v>
      </c>
      <c r="E44" s="17">
        <v>0</v>
      </c>
      <c r="F44" s="18">
        <v>0</v>
      </c>
      <c r="G44" s="17">
        <v>4</v>
      </c>
      <c r="H44" s="18">
        <v>24</v>
      </c>
      <c r="I44" s="17">
        <v>29</v>
      </c>
    </row>
    <row r="45" spans="2:9" ht="17.25" thickTop="1" thickBot="1" x14ac:dyDescent="0.3">
      <c r="B45" s="10" t="s">
        <v>62</v>
      </c>
      <c r="C45" s="24">
        <v>1</v>
      </c>
      <c r="D45" s="25">
        <v>0</v>
      </c>
      <c r="E45" s="24">
        <v>0</v>
      </c>
      <c r="F45" s="25">
        <v>0</v>
      </c>
      <c r="G45" s="24">
        <v>4</v>
      </c>
      <c r="H45" s="25">
        <v>24</v>
      </c>
      <c r="I45" s="24">
        <v>29</v>
      </c>
    </row>
    <row r="46" spans="2:9" ht="17.25" thickTop="1" thickBot="1" x14ac:dyDescent="0.3">
      <c r="B46" s="26" t="s">
        <v>63</v>
      </c>
      <c r="C46" s="27">
        <v>1</v>
      </c>
      <c r="D46" s="28">
        <v>0</v>
      </c>
      <c r="E46" s="27">
        <v>0</v>
      </c>
      <c r="F46" s="28">
        <v>0</v>
      </c>
      <c r="G46" s="27">
        <v>1</v>
      </c>
      <c r="H46" s="28">
        <v>4</v>
      </c>
      <c r="I46" s="27">
        <v>6</v>
      </c>
    </row>
    <row r="47" spans="2:9" ht="17.25" thickTop="1" thickBot="1" x14ac:dyDescent="0.3">
      <c r="B47" s="29" t="s">
        <v>63</v>
      </c>
      <c r="C47" s="30">
        <v>1</v>
      </c>
      <c r="D47" s="31">
        <v>0</v>
      </c>
      <c r="E47" s="32">
        <v>0</v>
      </c>
      <c r="F47" s="31">
        <v>0</v>
      </c>
      <c r="G47" s="32">
        <v>1</v>
      </c>
      <c r="H47" s="31">
        <v>4</v>
      </c>
      <c r="I47" s="32">
        <v>6</v>
      </c>
    </row>
    <row r="48" spans="2:9" ht="15" customHeight="1" thickBot="1" x14ac:dyDescent="0.3">
      <c r="B48" s="33" t="s">
        <v>64</v>
      </c>
      <c r="C48" s="34">
        <v>31</v>
      </c>
      <c r="D48" s="35">
        <v>35</v>
      </c>
      <c r="E48" s="34">
        <v>0</v>
      </c>
      <c r="F48" s="36">
        <v>49</v>
      </c>
      <c r="G48" s="34">
        <v>280</v>
      </c>
      <c r="H48" s="36">
        <v>477</v>
      </c>
      <c r="I48" s="34">
        <v>872</v>
      </c>
    </row>
    <row r="49" spans="2:9" x14ac:dyDescent="0.25">
      <c r="B49" s="37"/>
      <c r="C49" s="38"/>
      <c r="D49" s="38"/>
      <c r="E49" s="38"/>
      <c r="F49" s="38"/>
      <c r="G49" s="38"/>
      <c r="H49" s="38"/>
      <c r="I49" s="37"/>
    </row>
    <row r="50" spans="2:9" ht="15" customHeight="1" thickBot="1" x14ac:dyDescent="0.3">
      <c r="B50" s="38"/>
      <c r="C50" s="38"/>
      <c r="D50" s="38"/>
      <c r="E50" s="38"/>
      <c r="F50" s="38"/>
      <c r="G50" s="38"/>
      <c r="H50" s="38"/>
      <c r="I50" s="38"/>
    </row>
    <row r="51" spans="2:9" ht="24" customHeight="1" thickBot="1" x14ac:dyDescent="0.35">
      <c r="B51" s="333" t="str">
        <f>B5</f>
        <v>Promedios Acumulados 2023-2</v>
      </c>
      <c r="C51" s="334"/>
      <c r="D51" s="334"/>
      <c r="E51" s="334"/>
      <c r="F51" s="334"/>
      <c r="G51" s="334"/>
      <c r="H51" s="334"/>
      <c r="I51" s="335"/>
    </row>
    <row r="52" spans="2:9" ht="15" customHeight="1" x14ac:dyDescent="0.25">
      <c r="B52" s="336" t="s">
        <v>17</v>
      </c>
      <c r="C52" s="336" t="s">
        <v>18</v>
      </c>
      <c r="D52" s="336" t="s">
        <v>19</v>
      </c>
      <c r="E52" s="338" t="s">
        <v>20</v>
      </c>
      <c r="F52" s="336" t="s">
        <v>21</v>
      </c>
      <c r="G52" s="336" t="s">
        <v>22</v>
      </c>
      <c r="H52" s="336" t="s">
        <v>23</v>
      </c>
      <c r="I52" s="340" t="s">
        <v>24</v>
      </c>
    </row>
    <row r="53" spans="2:9" ht="27.75" customHeight="1" thickBot="1" x14ac:dyDescent="0.3">
      <c r="B53" s="337"/>
      <c r="C53" s="337"/>
      <c r="D53" s="337"/>
      <c r="E53" s="339"/>
      <c r="F53" s="337"/>
      <c r="G53" s="337"/>
      <c r="H53" s="337"/>
      <c r="I53" s="341"/>
    </row>
    <row r="54" spans="2:9" ht="15.75" customHeight="1" thickBot="1" x14ac:dyDescent="0.3">
      <c r="B54" s="7" t="s">
        <v>25</v>
      </c>
      <c r="C54" s="173">
        <f>IFERROR(C8/I8,0)</f>
        <v>5.0955414012738856E-2</v>
      </c>
      <c r="D54" s="174">
        <f t="shared" ref="D54:D89" si="0">IFERROR(D8/I8,0)</f>
        <v>3.1847133757961783E-2</v>
      </c>
      <c r="E54" s="173">
        <f t="shared" ref="E54:E89" si="1">IFERROR(E8/I8,0)</f>
        <v>0</v>
      </c>
      <c r="F54" s="174">
        <f t="shared" ref="F54:F89" si="2">IFERROR(F8/I8,0)</f>
        <v>4.4585987261146494E-2</v>
      </c>
      <c r="G54" s="173">
        <f t="shared" ref="G54:G89" si="3">IFERROR(G8/I8,0)</f>
        <v>0.32484076433121017</v>
      </c>
      <c r="H54" s="174">
        <f t="shared" ref="H54:H89" si="4">IFERROR(H8/I8,0)</f>
        <v>0.54777070063694266</v>
      </c>
      <c r="I54" s="144">
        <f t="shared" ref="I54" si="5">SUM(I55:I57)</f>
        <v>157</v>
      </c>
    </row>
    <row r="55" spans="2:9" ht="17.25" thickTop="1" thickBot="1" x14ac:dyDescent="0.3">
      <c r="B55" s="10" t="s">
        <v>26</v>
      </c>
      <c r="C55" s="175">
        <f>IFERROR(C9/I9,0)</f>
        <v>6.5573770491803282E-2</v>
      </c>
      <c r="D55" s="176">
        <f t="shared" si="0"/>
        <v>1.6393442622950821E-2</v>
      </c>
      <c r="E55" s="175">
        <f t="shared" si="1"/>
        <v>0</v>
      </c>
      <c r="F55" s="176">
        <f t="shared" si="2"/>
        <v>6.5573770491803282E-2</v>
      </c>
      <c r="G55" s="175">
        <f t="shared" si="3"/>
        <v>0.4098360655737705</v>
      </c>
      <c r="H55" s="176">
        <f t="shared" si="4"/>
        <v>0.44262295081967212</v>
      </c>
      <c r="I55" s="147">
        <f t="shared" ref="I55:I89" si="6">I9</f>
        <v>61</v>
      </c>
    </row>
    <row r="56" spans="2:9" ht="17.25" thickTop="1" thickBot="1" x14ac:dyDescent="0.3">
      <c r="B56" s="10" t="s">
        <v>27</v>
      </c>
      <c r="C56" s="175">
        <f t="shared" ref="C56:C89" si="7">IFERROR(C10/I10,0)</f>
        <v>4.7619047619047616E-2</v>
      </c>
      <c r="D56" s="176">
        <f t="shared" si="0"/>
        <v>2.3809523809523808E-2</v>
      </c>
      <c r="E56" s="175">
        <f t="shared" si="1"/>
        <v>0</v>
      </c>
      <c r="F56" s="176">
        <f t="shared" si="2"/>
        <v>3.5714285714285712E-2</v>
      </c>
      <c r="G56" s="175">
        <f t="shared" si="3"/>
        <v>0.22619047619047619</v>
      </c>
      <c r="H56" s="176">
        <f t="shared" si="4"/>
        <v>0.66666666666666663</v>
      </c>
      <c r="I56" s="147">
        <f t="shared" si="6"/>
        <v>84</v>
      </c>
    </row>
    <row r="57" spans="2:9" ht="17.25" thickTop="1" thickBot="1" x14ac:dyDescent="0.3">
      <c r="B57" s="10" t="s">
        <v>28</v>
      </c>
      <c r="C57" s="175">
        <f t="shared" si="7"/>
        <v>0</v>
      </c>
      <c r="D57" s="176">
        <f t="shared" si="0"/>
        <v>0.16666666666666666</v>
      </c>
      <c r="E57" s="175">
        <f t="shared" si="1"/>
        <v>0</v>
      </c>
      <c r="F57" s="176">
        <f t="shared" si="2"/>
        <v>0</v>
      </c>
      <c r="G57" s="175">
        <f t="shared" si="3"/>
        <v>0.58333333333333337</v>
      </c>
      <c r="H57" s="176">
        <f t="shared" si="4"/>
        <v>0.25</v>
      </c>
      <c r="I57" s="147">
        <f t="shared" si="6"/>
        <v>12</v>
      </c>
    </row>
    <row r="58" spans="2:9" ht="33" thickTop="1" thickBot="1" x14ac:dyDescent="0.3">
      <c r="B58" s="13" t="s">
        <v>65</v>
      </c>
      <c r="C58" s="177">
        <f t="shared" si="7"/>
        <v>6.4516129032258063E-2</v>
      </c>
      <c r="D58" s="178">
        <f t="shared" si="0"/>
        <v>8.6021505376344093E-2</v>
      </c>
      <c r="E58" s="177">
        <f t="shared" si="1"/>
        <v>0</v>
      </c>
      <c r="F58" s="178">
        <f t="shared" si="2"/>
        <v>0.11827956989247312</v>
      </c>
      <c r="G58" s="177">
        <f t="shared" si="3"/>
        <v>0.24731182795698925</v>
      </c>
      <c r="H58" s="178">
        <f t="shared" si="4"/>
        <v>0.4838709677419355</v>
      </c>
      <c r="I58" s="150">
        <f t="shared" si="6"/>
        <v>93</v>
      </c>
    </row>
    <row r="59" spans="2:9" ht="17.25" thickTop="1" thickBot="1" x14ac:dyDescent="0.3">
      <c r="B59" s="10" t="s">
        <v>30</v>
      </c>
      <c r="C59" s="175">
        <f t="shared" si="7"/>
        <v>0.10526315789473684</v>
      </c>
      <c r="D59" s="176">
        <f t="shared" si="0"/>
        <v>0.12280701754385964</v>
      </c>
      <c r="E59" s="175">
        <f t="shared" si="1"/>
        <v>0</v>
      </c>
      <c r="F59" s="176">
        <f t="shared" si="2"/>
        <v>0.12280701754385964</v>
      </c>
      <c r="G59" s="175">
        <f t="shared" si="3"/>
        <v>0.36842105263157893</v>
      </c>
      <c r="H59" s="176">
        <f t="shared" si="4"/>
        <v>0.2807017543859649</v>
      </c>
      <c r="I59" s="147">
        <f t="shared" si="6"/>
        <v>57</v>
      </c>
    </row>
    <row r="60" spans="2:9" ht="17.25" thickTop="1" thickBot="1" x14ac:dyDescent="0.3">
      <c r="B60" s="10" t="s">
        <v>31</v>
      </c>
      <c r="C60" s="175">
        <f t="shared" si="7"/>
        <v>0</v>
      </c>
      <c r="D60" s="176">
        <f t="shared" si="0"/>
        <v>9.0909090909090912E-2</v>
      </c>
      <c r="E60" s="175">
        <f t="shared" si="1"/>
        <v>0</v>
      </c>
      <c r="F60" s="176">
        <f t="shared" si="2"/>
        <v>0.27272727272727271</v>
      </c>
      <c r="G60" s="175">
        <f t="shared" si="3"/>
        <v>9.0909090909090912E-2</v>
      </c>
      <c r="H60" s="176">
        <f t="shared" si="4"/>
        <v>0.54545454545454541</v>
      </c>
      <c r="I60" s="147">
        <f t="shared" si="6"/>
        <v>11</v>
      </c>
    </row>
    <row r="61" spans="2:9" ht="17.25" thickTop="1" thickBot="1" x14ac:dyDescent="0.3">
      <c r="B61" s="10" t="s">
        <v>32</v>
      </c>
      <c r="C61" s="175">
        <f t="shared" si="7"/>
        <v>0</v>
      </c>
      <c r="D61" s="176">
        <f t="shared" si="0"/>
        <v>0</v>
      </c>
      <c r="E61" s="175">
        <f t="shared" si="1"/>
        <v>0</v>
      </c>
      <c r="F61" s="176">
        <f t="shared" si="2"/>
        <v>0.04</v>
      </c>
      <c r="G61" s="175">
        <f t="shared" si="3"/>
        <v>0.04</v>
      </c>
      <c r="H61" s="176">
        <f t="shared" si="4"/>
        <v>0.92</v>
      </c>
      <c r="I61" s="147">
        <f t="shared" si="6"/>
        <v>25</v>
      </c>
    </row>
    <row r="62" spans="2:9" ht="17.25" thickTop="1" thickBot="1" x14ac:dyDescent="0.3">
      <c r="B62" s="16" t="s">
        <v>33</v>
      </c>
      <c r="C62" s="179">
        <f t="shared" si="7"/>
        <v>1.1049723756906077E-2</v>
      </c>
      <c r="D62" s="180">
        <f t="shared" si="0"/>
        <v>2.2099447513812154E-2</v>
      </c>
      <c r="E62" s="179">
        <f t="shared" si="1"/>
        <v>0</v>
      </c>
      <c r="F62" s="180">
        <f t="shared" si="2"/>
        <v>2.2099447513812154E-2</v>
      </c>
      <c r="G62" s="179">
        <f t="shared" si="3"/>
        <v>0.51381215469613262</v>
      </c>
      <c r="H62" s="180">
        <f t="shared" si="4"/>
        <v>0.43093922651933703</v>
      </c>
      <c r="I62" s="153">
        <f t="shared" si="6"/>
        <v>181</v>
      </c>
    </row>
    <row r="63" spans="2:9" ht="17.25" thickTop="1" thickBot="1" x14ac:dyDescent="0.3">
      <c r="B63" s="10" t="s">
        <v>34</v>
      </c>
      <c r="C63" s="175">
        <f t="shared" si="7"/>
        <v>1.5503875968992248E-2</v>
      </c>
      <c r="D63" s="176">
        <f t="shared" si="0"/>
        <v>3.1007751937984496E-2</v>
      </c>
      <c r="E63" s="175">
        <f t="shared" si="1"/>
        <v>0</v>
      </c>
      <c r="F63" s="176">
        <f t="shared" si="2"/>
        <v>1.5503875968992248E-2</v>
      </c>
      <c r="G63" s="175">
        <f t="shared" si="3"/>
        <v>0.50387596899224807</v>
      </c>
      <c r="H63" s="176">
        <f t="shared" si="4"/>
        <v>0.43410852713178294</v>
      </c>
      <c r="I63" s="147">
        <f t="shared" si="6"/>
        <v>129</v>
      </c>
    </row>
    <row r="64" spans="2:9" ht="17.25" thickTop="1" thickBot="1" x14ac:dyDescent="0.3">
      <c r="B64" s="10" t="s">
        <v>35</v>
      </c>
      <c r="C64" s="175">
        <f t="shared" si="7"/>
        <v>0</v>
      </c>
      <c r="D64" s="176">
        <f t="shared" si="0"/>
        <v>0</v>
      </c>
      <c r="E64" s="175">
        <f t="shared" si="1"/>
        <v>0</v>
      </c>
      <c r="F64" s="176">
        <f t="shared" si="2"/>
        <v>0</v>
      </c>
      <c r="G64" s="175">
        <f t="shared" si="3"/>
        <v>0.48148148148148145</v>
      </c>
      <c r="H64" s="176">
        <f t="shared" si="4"/>
        <v>0.51851851851851849</v>
      </c>
      <c r="I64" s="147">
        <f t="shared" si="6"/>
        <v>27</v>
      </c>
    </row>
    <row r="65" spans="2:9" ht="17.25" thickTop="1" thickBot="1" x14ac:dyDescent="0.3">
      <c r="B65" s="10" t="s">
        <v>36</v>
      </c>
      <c r="C65" s="175">
        <f t="shared" si="7"/>
        <v>0</v>
      </c>
      <c r="D65" s="176">
        <f t="shared" si="0"/>
        <v>0</v>
      </c>
      <c r="E65" s="175">
        <f t="shared" si="1"/>
        <v>0</v>
      </c>
      <c r="F65" s="176">
        <f t="shared" si="2"/>
        <v>0.08</v>
      </c>
      <c r="G65" s="175">
        <f t="shared" si="3"/>
        <v>0.6</v>
      </c>
      <c r="H65" s="176">
        <f t="shared" si="4"/>
        <v>0.32</v>
      </c>
      <c r="I65" s="147">
        <f t="shared" si="6"/>
        <v>25</v>
      </c>
    </row>
    <row r="66" spans="2:9" ht="17.25" thickTop="1" thickBot="1" x14ac:dyDescent="0.3">
      <c r="B66" s="19" t="s">
        <v>37</v>
      </c>
      <c r="C66" s="177">
        <f t="shared" si="7"/>
        <v>5.4945054945054944E-2</v>
      </c>
      <c r="D66" s="178">
        <f t="shared" si="0"/>
        <v>7.6923076923076927E-2</v>
      </c>
      <c r="E66" s="177">
        <f t="shared" si="1"/>
        <v>0</v>
      </c>
      <c r="F66" s="178">
        <f t="shared" si="2"/>
        <v>0.11538461538461539</v>
      </c>
      <c r="G66" s="177">
        <f t="shared" si="3"/>
        <v>0.36813186813186816</v>
      </c>
      <c r="H66" s="178">
        <f t="shared" si="4"/>
        <v>0.38461538461538464</v>
      </c>
      <c r="I66" s="150">
        <f t="shared" si="6"/>
        <v>182</v>
      </c>
    </row>
    <row r="67" spans="2:9" ht="17.25" thickTop="1" thickBot="1" x14ac:dyDescent="0.3">
      <c r="B67" s="20" t="s">
        <v>38</v>
      </c>
      <c r="C67" s="181">
        <f t="shared" si="7"/>
        <v>0.11764705882352941</v>
      </c>
      <c r="D67" s="175">
        <f t="shared" si="0"/>
        <v>2.9411764705882353E-2</v>
      </c>
      <c r="E67" s="182">
        <f>IFERROR(E21/I21,0)</f>
        <v>0</v>
      </c>
      <c r="F67" s="175">
        <f t="shared" si="2"/>
        <v>8.8235294117647065E-2</v>
      </c>
      <c r="G67" s="181">
        <f t="shared" si="3"/>
        <v>0.38235294117647056</v>
      </c>
      <c r="H67" s="182">
        <f t="shared" si="4"/>
        <v>0.38235294117647056</v>
      </c>
      <c r="I67" s="157">
        <f t="shared" si="6"/>
        <v>34</v>
      </c>
    </row>
    <row r="68" spans="2:9" ht="17.25" thickTop="1" thickBot="1" x14ac:dyDescent="0.3">
      <c r="B68" s="10" t="s">
        <v>39</v>
      </c>
      <c r="C68" s="175">
        <f t="shared" si="7"/>
        <v>4.1095890410958902E-2</v>
      </c>
      <c r="D68" s="176">
        <f t="shared" si="0"/>
        <v>0.15068493150684931</v>
      </c>
      <c r="E68" s="175">
        <f t="shared" si="1"/>
        <v>0</v>
      </c>
      <c r="F68" s="176">
        <f t="shared" si="2"/>
        <v>0.12328767123287671</v>
      </c>
      <c r="G68" s="175">
        <f t="shared" si="3"/>
        <v>0.34246575342465752</v>
      </c>
      <c r="H68" s="176">
        <f t="shared" si="4"/>
        <v>0.34246575342465752</v>
      </c>
      <c r="I68" s="147">
        <f t="shared" si="6"/>
        <v>73</v>
      </c>
    </row>
    <row r="69" spans="2:9" ht="17.25" thickTop="1" thickBot="1" x14ac:dyDescent="0.3">
      <c r="B69" s="10" t="s">
        <v>40</v>
      </c>
      <c r="C69" s="175">
        <f t="shared" si="7"/>
        <v>0.16666666666666666</v>
      </c>
      <c r="D69" s="176">
        <f t="shared" si="0"/>
        <v>0</v>
      </c>
      <c r="E69" s="175">
        <f t="shared" si="1"/>
        <v>0</v>
      </c>
      <c r="F69" s="176">
        <f t="shared" si="2"/>
        <v>0.16666666666666666</v>
      </c>
      <c r="G69" s="175">
        <f t="shared" si="3"/>
        <v>0.33333333333333331</v>
      </c>
      <c r="H69" s="176">
        <f t="shared" si="4"/>
        <v>0.33333333333333331</v>
      </c>
      <c r="I69" s="147">
        <f t="shared" si="6"/>
        <v>6</v>
      </c>
    </row>
    <row r="70" spans="2:9" ht="17.25" thickTop="1" thickBot="1" x14ac:dyDescent="0.3">
      <c r="B70" s="20" t="s">
        <v>41</v>
      </c>
      <c r="C70" s="181">
        <f t="shared" si="7"/>
        <v>0</v>
      </c>
      <c r="D70" s="182">
        <f t="shared" si="0"/>
        <v>0.16666666666666666</v>
      </c>
      <c r="E70" s="181">
        <f t="shared" si="1"/>
        <v>0</v>
      </c>
      <c r="F70" s="182">
        <f t="shared" si="2"/>
        <v>8.3333333333333329E-2</v>
      </c>
      <c r="G70" s="181">
        <f t="shared" si="3"/>
        <v>0.25</v>
      </c>
      <c r="H70" s="182">
        <f t="shared" si="4"/>
        <v>0.5</v>
      </c>
      <c r="I70" s="157">
        <f t="shared" si="6"/>
        <v>12</v>
      </c>
    </row>
    <row r="71" spans="2:9" ht="17.25" thickTop="1" thickBot="1" x14ac:dyDescent="0.3">
      <c r="B71" s="10" t="s">
        <v>42</v>
      </c>
      <c r="C71" s="175">
        <f t="shared" si="7"/>
        <v>0</v>
      </c>
      <c r="D71" s="176">
        <f t="shared" si="0"/>
        <v>0</v>
      </c>
      <c r="E71" s="175">
        <f t="shared" si="1"/>
        <v>0</v>
      </c>
      <c r="F71" s="176">
        <f t="shared" si="2"/>
        <v>0.1</v>
      </c>
      <c r="G71" s="175">
        <f t="shared" si="3"/>
        <v>0.45</v>
      </c>
      <c r="H71" s="176">
        <f t="shared" si="4"/>
        <v>0.45</v>
      </c>
      <c r="I71" s="147">
        <f t="shared" si="6"/>
        <v>40</v>
      </c>
    </row>
    <row r="72" spans="2:9" ht="17.25" thickTop="1" thickBot="1" x14ac:dyDescent="0.3">
      <c r="B72" s="10" t="s">
        <v>43</v>
      </c>
      <c r="C72" s="175">
        <f t="shared" si="7"/>
        <v>0.11764705882352941</v>
      </c>
      <c r="D72" s="176">
        <f t="shared" si="0"/>
        <v>0</v>
      </c>
      <c r="E72" s="175">
        <f t="shared" si="1"/>
        <v>0</v>
      </c>
      <c r="F72" s="176">
        <f t="shared" si="2"/>
        <v>0.17647058823529413</v>
      </c>
      <c r="G72" s="175">
        <f t="shared" si="3"/>
        <v>0.35294117647058826</v>
      </c>
      <c r="H72" s="176">
        <f t="shared" si="4"/>
        <v>0.35294117647058826</v>
      </c>
      <c r="I72" s="147">
        <f t="shared" si="6"/>
        <v>17</v>
      </c>
    </row>
    <row r="73" spans="2:9" ht="33" thickTop="1" thickBot="1" x14ac:dyDescent="0.3">
      <c r="B73" s="23" t="s">
        <v>66</v>
      </c>
      <c r="C73" s="179">
        <f t="shared" si="7"/>
        <v>0</v>
      </c>
      <c r="D73" s="180">
        <f t="shared" si="0"/>
        <v>9.5238095238095247E-3</v>
      </c>
      <c r="E73" s="179">
        <f t="shared" si="1"/>
        <v>0</v>
      </c>
      <c r="F73" s="180">
        <f t="shared" si="2"/>
        <v>1.9047619047619049E-2</v>
      </c>
      <c r="G73" s="179">
        <f t="shared" si="3"/>
        <v>0.15238095238095239</v>
      </c>
      <c r="H73" s="180">
        <f t="shared" si="4"/>
        <v>0.81904761904761902</v>
      </c>
      <c r="I73" s="153">
        <f t="shared" si="6"/>
        <v>105</v>
      </c>
    </row>
    <row r="74" spans="2:9" ht="17.25" thickTop="1" thickBot="1" x14ac:dyDescent="0.3">
      <c r="B74" s="20" t="s">
        <v>45</v>
      </c>
      <c r="C74" s="181">
        <f t="shared" si="7"/>
        <v>0</v>
      </c>
      <c r="D74" s="182">
        <f t="shared" si="0"/>
        <v>2.2727272727272728E-2</v>
      </c>
      <c r="E74" s="181">
        <f t="shared" si="1"/>
        <v>0</v>
      </c>
      <c r="F74" s="182">
        <f t="shared" si="2"/>
        <v>0</v>
      </c>
      <c r="G74" s="181">
        <f t="shared" si="3"/>
        <v>6.8181818181818177E-2</v>
      </c>
      <c r="H74" s="182">
        <f t="shared" si="4"/>
        <v>0.90909090909090906</v>
      </c>
      <c r="I74" s="157">
        <f t="shared" si="6"/>
        <v>44</v>
      </c>
    </row>
    <row r="75" spans="2:9" ht="17.25" thickTop="1" thickBot="1" x14ac:dyDescent="0.3">
      <c r="B75" s="10" t="s">
        <v>46</v>
      </c>
      <c r="C75" s="175">
        <f t="shared" si="7"/>
        <v>0</v>
      </c>
      <c r="D75" s="176">
        <f t="shared" si="0"/>
        <v>0</v>
      </c>
      <c r="E75" s="175">
        <f t="shared" si="1"/>
        <v>0</v>
      </c>
      <c r="F75" s="176">
        <f t="shared" si="2"/>
        <v>0</v>
      </c>
      <c r="G75" s="175">
        <f t="shared" si="3"/>
        <v>0.16666666666666666</v>
      </c>
      <c r="H75" s="176">
        <f t="shared" si="4"/>
        <v>0.83333333333333337</v>
      </c>
      <c r="I75" s="147">
        <f t="shared" si="6"/>
        <v>36</v>
      </c>
    </row>
    <row r="76" spans="2:9" ht="17.25" thickTop="1" thickBot="1" x14ac:dyDescent="0.3">
      <c r="B76" s="10" t="s">
        <v>47</v>
      </c>
      <c r="C76" s="175">
        <f t="shared" si="7"/>
        <v>0</v>
      </c>
      <c r="D76" s="176">
        <f t="shared" si="0"/>
        <v>0</v>
      </c>
      <c r="E76" s="175">
        <f t="shared" si="1"/>
        <v>0</v>
      </c>
      <c r="F76" s="176">
        <f t="shared" si="2"/>
        <v>0</v>
      </c>
      <c r="G76" s="175">
        <f t="shared" si="3"/>
        <v>0.5</v>
      </c>
      <c r="H76" s="176">
        <f t="shared" si="4"/>
        <v>0.5</v>
      </c>
      <c r="I76" s="147">
        <f t="shared" si="6"/>
        <v>4</v>
      </c>
    </row>
    <row r="77" spans="2:9" ht="17.25" thickTop="1" thickBot="1" x14ac:dyDescent="0.3">
      <c r="B77" s="10" t="s">
        <v>48</v>
      </c>
      <c r="C77" s="175">
        <f t="shared" si="7"/>
        <v>0</v>
      </c>
      <c r="D77" s="176">
        <f t="shared" si="0"/>
        <v>0</v>
      </c>
      <c r="E77" s="175">
        <f t="shared" si="1"/>
        <v>0</v>
      </c>
      <c r="F77" s="176">
        <f t="shared" si="2"/>
        <v>9.5238095238095233E-2</v>
      </c>
      <c r="G77" s="175">
        <f t="shared" si="3"/>
        <v>0.23809523809523808</v>
      </c>
      <c r="H77" s="176">
        <f t="shared" si="4"/>
        <v>0.66666666666666663</v>
      </c>
      <c r="I77" s="147">
        <f t="shared" si="6"/>
        <v>21</v>
      </c>
    </row>
    <row r="78" spans="2:9" ht="33" thickTop="1" thickBot="1" x14ac:dyDescent="0.3">
      <c r="B78" s="23" t="s">
        <v>67</v>
      </c>
      <c r="C78" s="179">
        <f t="shared" si="7"/>
        <v>3.5294117647058823E-2</v>
      </c>
      <c r="D78" s="180">
        <f t="shared" si="0"/>
        <v>1.1764705882352941E-2</v>
      </c>
      <c r="E78" s="179">
        <f>IFERROR(E32/I32,0)</f>
        <v>0</v>
      </c>
      <c r="F78" s="180">
        <f t="shared" si="2"/>
        <v>4.7058823529411764E-2</v>
      </c>
      <c r="G78" s="179">
        <f t="shared" si="3"/>
        <v>0.12941176470588237</v>
      </c>
      <c r="H78" s="180">
        <f t="shared" si="4"/>
        <v>0.77647058823529413</v>
      </c>
      <c r="I78" s="153">
        <f t="shared" si="6"/>
        <v>85</v>
      </c>
    </row>
    <row r="79" spans="2:9" ht="17.25" thickTop="1" thickBot="1" x14ac:dyDescent="0.3">
      <c r="B79" s="10" t="s">
        <v>50</v>
      </c>
      <c r="C79" s="175">
        <f t="shared" si="7"/>
        <v>0</v>
      </c>
      <c r="D79" s="176">
        <f t="shared" si="0"/>
        <v>0</v>
      </c>
      <c r="E79" s="175">
        <f t="shared" si="1"/>
        <v>0</v>
      </c>
      <c r="F79" s="176">
        <f t="shared" si="2"/>
        <v>2.7777777777777776E-2</v>
      </c>
      <c r="G79" s="175">
        <f t="shared" si="3"/>
        <v>0.1388888888888889</v>
      </c>
      <c r="H79" s="176">
        <f t="shared" si="4"/>
        <v>0.83333333333333337</v>
      </c>
      <c r="I79" s="147">
        <f t="shared" si="6"/>
        <v>36</v>
      </c>
    </row>
    <row r="80" spans="2:9" ht="17.25" thickTop="1" thickBot="1" x14ac:dyDescent="0.3">
      <c r="B80" s="10" t="s">
        <v>51</v>
      </c>
      <c r="C80" s="175">
        <f t="shared" si="7"/>
        <v>8.1081081081081086E-2</v>
      </c>
      <c r="D80" s="176">
        <f t="shared" si="0"/>
        <v>2.7027027027027029E-2</v>
      </c>
      <c r="E80" s="175">
        <f t="shared" si="1"/>
        <v>0</v>
      </c>
      <c r="F80" s="176">
        <f t="shared" si="2"/>
        <v>8.1081081081081086E-2</v>
      </c>
      <c r="G80" s="175">
        <f t="shared" si="3"/>
        <v>0.13513513513513514</v>
      </c>
      <c r="H80" s="176">
        <f t="shared" si="4"/>
        <v>0.67567567567567566</v>
      </c>
      <c r="I80" s="147">
        <f t="shared" si="6"/>
        <v>37</v>
      </c>
    </row>
    <row r="81" spans="2:9" ht="17.25" thickTop="1" thickBot="1" x14ac:dyDescent="0.3">
      <c r="B81" s="10" t="s">
        <v>52</v>
      </c>
      <c r="C81" s="175">
        <f t="shared" si="7"/>
        <v>0</v>
      </c>
      <c r="D81" s="176">
        <f t="shared" si="0"/>
        <v>0</v>
      </c>
      <c r="E81" s="175">
        <f t="shared" si="1"/>
        <v>0</v>
      </c>
      <c r="F81" s="176">
        <f t="shared" si="2"/>
        <v>0</v>
      </c>
      <c r="G81" s="175">
        <f t="shared" si="3"/>
        <v>8.3333333333333329E-2</v>
      </c>
      <c r="H81" s="176">
        <f t="shared" si="4"/>
        <v>0.91666666666666663</v>
      </c>
      <c r="I81" s="147">
        <f t="shared" si="6"/>
        <v>12</v>
      </c>
    </row>
    <row r="82" spans="2:9" ht="17.25" thickTop="1" thickBot="1" x14ac:dyDescent="0.3">
      <c r="B82" s="16" t="s">
        <v>53</v>
      </c>
      <c r="C82" s="179">
        <f t="shared" si="7"/>
        <v>0</v>
      </c>
      <c r="D82" s="180">
        <f t="shared" si="0"/>
        <v>0.125</v>
      </c>
      <c r="E82" s="179">
        <f t="shared" si="1"/>
        <v>0</v>
      </c>
      <c r="F82" s="180">
        <f t="shared" si="2"/>
        <v>0</v>
      </c>
      <c r="G82" s="179">
        <f t="shared" si="3"/>
        <v>0.25</v>
      </c>
      <c r="H82" s="180">
        <f t="shared" si="4"/>
        <v>0.625</v>
      </c>
      <c r="I82" s="153">
        <f t="shared" si="6"/>
        <v>8</v>
      </c>
    </row>
    <row r="83" spans="2:9" ht="17.25" thickTop="1" thickBot="1" x14ac:dyDescent="0.3">
      <c r="B83" s="10" t="s">
        <v>54</v>
      </c>
      <c r="C83" s="175">
        <f t="shared" si="7"/>
        <v>0</v>
      </c>
      <c r="D83" s="176">
        <f t="shared" si="0"/>
        <v>0.125</v>
      </c>
      <c r="E83" s="175">
        <f t="shared" si="1"/>
        <v>0</v>
      </c>
      <c r="F83" s="176">
        <f t="shared" si="2"/>
        <v>0</v>
      </c>
      <c r="G83" s="175">
        <f t="shared" si="3"/>
        <v>0.25</v>
      </c>
      <c r="H83" s="176">
        <f t="shared" si="4"/>
        <v>0.625</v>
      </c>
      <c r="I83" s="147">
        <f t="shared" si="6"/>
        <v>8</v>
      </c>
    </row>
    <row r="84" spans="2:9" ht="17.25" thickTop="1" thickBot="1" x14ac:dyDescent="0.3">
      <c r="B84" s="10" t="s">
        <v>68</v>
      </c>
      <c r="C84" s="175">
        <f t="shared" si="7"/>
        <v>0</v>
      </c>
      <c r="D84" s="176">
        <f t="shared" si="0"/>
        <v>0</v>
      </c>
      <c r="E84" s="175">
        <f t="shared" si="1"/>
        <v>0</v>
      </c>
      <c r="F84" s="176">
        <f t="shared" si="2"/>
        <v>0</v>
      </c>
      <c r="G84" s="175">
        <f t="shared" si="3"/>
        <v>0</v>
      </c>
      <c r="H84" s="176">
        <f t="shared" si="4"/>
        <v>0</v>
      </c>
      <c r="I84" s="147">
        <f t="shared" si="6"/>
        <v>0</v>
      </c>
    </row>
    <row r="85" spans="2:9" ht="17.25" thickTop="1" thickBot="1" x14ac:dyDescent="0.3">
      <c r="B85" s="10" t="s">
        <v>69</v>
      </c>
      <c r="C85" s="175">
        <f t="shared" si="7"/>
        <v>0</v>
      </c>
      <c r="D85" s="176">
        <f t="shared" si="0"/>
        <v>0</v>
      </c>
      <c r="E85" s="175">
        <f t="shared" si="1"/>
        <v>0</v>
      </c>
      <c r="F85" s="176">
        <f t="shared" si="2"/>
        <v>0</v>
      </c>
      <c r="G85" s="175">
        <f t="shared" si="3"/>
        <v>0</v>
      </c>
      <c r="H85" s="176">
        <f t="shared" si="4"/>
        <v>0</v>
      </c>
      <c r="I85" s="147">
        <f t="shared" si="6"/>
        <v>0</v>
      </c>
    </row>
    <row r="86" spans="2:9" ht="17.25" thickTop="1" thickBot="1" x14ac:dyDescent="0.3">
      <c r="B86" s="16" t="s">
        <v>57</v>
      </c>
      <c r="C86" s="179">
        <f t="shared" si="7"/>
        <v>0</v>
      </c>
      <c r="D86" s="180">
        <f t="shared" si="0"/>
        <v>3.8461538461538464E-2</v>
      </c>
      <c r="E86" s="179">
        <f t="shared" si="1"/>
        <v>0</v>
      </c>
      <c r="F86" s="180">
        <f t="shared" si="2"/>
        <v>0</v>
      </c>
      <c r="G86" s="179">
        <f t="shared" si="3"/>
        <v>0.46153846153846156</v>
      </c>
      <c r="H86" s="180">
        <f t="shared" si="4"/>
        <v>0.5</v>
      </c>
      <c r="I86" s="153">
        <f t="shared" si="6"/>
        <v>26</v>
      </c>
    </row>
    <row r="87" spans="2:9" ht="17.25" thickTop="1" thickBot="1" x14ac:dyDescent="0.3">
      <c r="B87" s="10" t="s">
        <v>58</v>
      </c>
      <c r="C87" s="175">
        <f t="shared" si="7"/>
        <v>0</v>
      </c>
      <c r="D87" s="176">
        <f t="shared" si="0"/>
        <v>0</v>
      </c>
      <c r="E87" s="175">
        <f t="shared" si="1"/>
        <v>0</v>
      </c>
      <c r="F87" s="176">
        <f t="shared" si="2"/>
        <v>0</v>
      </c>
      <c r="G87" s="175">
        <f t="shared" si="3"/>
        <v>0.66666666666666663</v>
      </c>
      <c r="H87" s="176">
        <f t="shared" si="4"/>
        <v>0.33333333333333331</v>
      </c>
      <c r="I87" s="147">
        <f t="shared" si="6"/>
        <v>3</v>
      </c>
    </row>
    <row r="88" spans="2:9" ht="17.25" thickTop="1" thickBot="1" x14ac:dyDescent="0.3">
      <c r="B88" s="10" t="s">
        <v>59</v>
      </c>
      <c r="C88" s="175">
        <f t="shared" si="7"/>
        <v>0</v>
      </c>
      <c r="D88" s="176">
        <f t="shared" si="0"/>
        <v>0.33333333333333331</v>
      </c>
      <c r="E88" s="175">
        <f t="shared" si="1"/>
        <v>0</v>
      </c>
      <c r="F88" s="176">
        <f t="shared" si="2"/>
        <v>0</v>
      </c>
      <c r="G88" s="175">
        <f t="shared" si="3"/>
        <v>0.33333333333333331</v>
      </c>
      <c r="H88" s="176">
        <f t="shared" si="4"/>
        <v>0.33333333333333331</v>
      </c>
      <c r="I88" s="147">
        <f t="shared" si="6"/>
        <v>3</v>
      </c>
    </row>
    <row r="89" spans="2:9" ht="17.25" thickTop="1" thickBot="1" x14ac:dyDescent="0.3">
      <c r="B89" s="10" t="s">
        <v>60</v>
      </c>
      <c r="C89" s="175">
        <f t="shared" si="7"/>
        <v>0</v>
      </c>
      <c r="D89" s="176">
        <f t="shared" si="0"/>
        <v>0</v>
      </c>
      <c r="E89" s="175">
        <f t="shared" si="1"/>
        <v>0</v>
      </c>
      <c r="F89" s="176">
        <f t="shared" si="2"/>
        <v>0</v>
      </c>
      <c r="G89" s="175">
        <f t="shared" si="3"/>
        <v>0.45</v>
      </c>
      <c r="H89" s="176">
        <f t="shared" si="4"/>
        <v>0.55000000000000004</v>
      </c>
      <c r="I89" s="147">
        <f t="shared" si="6"/>
        <v>20</v>
      </c>
    </row>
    <row r="90" spans="2:9" ht="17.25" thickTop="1" thickBot="1" x14ac:dyDescent="0.3">
      <c r="B90" s="16" t="s">
        <v>61</v>
      </c>
      <c r="C90" s="179">
        <f>IFERROR(C44/I44,0)</f>
        <v>3.4482758620689655E-2</v>
      </c>
      <c r="D90" s="180">
        <f>IFERROR(D44/I44,0)</f>
        <v>0</v>
      </c>
      <c r="E90" s="179">
        <f>IFERROR(E44/I44,0)</f>
        <v>0</v>
      </c>
      <c r="F90" s="180">
        <f>IFERROR(F44/I44,0)</f>
        <v>0</v>
      </c>
      <c r="G90" s="179">
        <f>IFERROR(G44/I44,0)</f>
        <v>0.13793103448275862</v>
      </c>
      <c r="H90" s="180">
        <f>IFERROR(H44/I44,0)</f>
        <v>0.82758620689655171</v>
      </c>
      <c r="I90" s="153">
        <f>I44</f>
        <v>29</v>
      </c>
    </row>
    <row r="91" spans="2:9" ht="17.25" thickTop="1" thickBot="1" x14ac:dyDescent="0.3">
      <c r="B91" s="52" t="s">
        <v>62</v>
      </c>
      <c r="C91" s="184">
        <f>IFERROR(C45/I45,0)</f>
        <v>3.4482758620689655E-2</v>
      </c>
      <c r="D91" s="185">
        <f>IFERROR(D45/I45,0)</f>
        <v>0</v>
      </c>
      <c r="E91" s="184">
        <f>IFERROR(E45/I45,0)</f>
        <v>0</v>
      </c>
      <c r="F91" s="185">
        <f>IFERROR(F45/I45,0)</f>
        <v>0</v>
      </c>
      <c r="G91" s="184">
        <f>IFERROR(G45/I45,0)</f>
        <v>0.13793103448275862</v>
      </c>
      <c r="H91" s="185">
        <f>IFERROR(H45/I45,0)</f>
        <v>0.82758620689655171</v>
      </c>
      <c r="I91" s="160">
        <f>I45</f>
        <v>29</v>
      </c>
    </row>
    <row r="92" spans="2:9" ht="17.25" thickTop="1" thickBot="1" x14ac:dyDescent="0.3">
      <c r="B92" s="26" t="s">
        <v>63</v>
      </c>
      <c r="C92" s="186">
        <f>IFERROR(C46/I46,0)</f>
        <v>0.16666666666666666</v>
      </c>
      <c r="D92" s="187">
        <f>IFERROR(D46/I46,0)</f>
        <v>0</v>
      </c>
      <c r="E92" s="186">
        <f>IFERROR(E46/I46,0)</f>
        <v>0</v>
      </c>
      <c r="F92" s="187">
        <f>IFERROR(F46/I46,0)</f>
        <v>0</v>
      </c>
      <c r="G92" s="186">
        <f>IFERROR(G46/I46,0)</f>
        <v>0.16666666666666666</v>
      </c>
      <c r="H92" s="187">
        <f>IFERROR(H46/I46,0)</f>
        <v>0.66666666666666663</v>
      </c>
      <c r="I92" s="163">
        <f>I46</f>
        <v>6</v>
      </c>
    </row>
    <row r="93" spans="2:9" ht="17.25" thickTop="1" thickBot="1" x14ac:dyDescent="0.3">
      <c r="B93" s="29" t="s">
        <v>63</v>
      </c>
      <c r="C93" s="188">
        <f>IFERROR(C47/I47,0)</f>
        <v>0.16666666666666666</v>
      </c>
      <c r="D93" s="189">
        <f>IFERROR(D47/I47,0)</f>
        <v>0</v>
      </c>
      <c r="E93" s="190">
        <f>IFERROR(E47/I47,0)</f>
        <v>0</v>
      </c>
      <c r="F93" s="189">
        <f>IFERROR(F47/I47,0)</f>
        <v>0</v>
      </c>
      <c r="G93" s="190">
        <f>IFERROR(G47/I47,0)</f>
        <v>0.16666666666666666</v>
      </c>
      <c r="H93" s="189">
        <f>IFERROR(H47/I47,0)</f>
        <v>0.66666666666666663</v>
      </c>
      <c r="I93" s="168">
        <f>I47</f>
        <v>6</v>
      </c>
    </row>
    <row r="94" spans="2:9" ht="19.5" thickBot="1" x14ac:dyDescent="0.3">
      <c r="B94" s="33" t="s">
        <v>70</v>
      </c>
      <c r="C94" s="191">
        <f>IFERROR(C48/I48,0)</f>
        <v>3.5550458715596332E-2</v>
      </c>
      <c r="D94" s="192">
        <f>IFERROR(D48/I48,0)</f>
        <v>4.0137614678899085E-2</v>
      </c>
      <c r="E94" s="191">
        <f>IFERROR(E48/I48,0)</f>
        <v>0</v>
      </c>
      <c r="F94" s="193">
        <f>IFERROR(F48/I48,0)</f>
        <v>5.6192660550458719E-2</v>
      </c>
      <c r="G94" s="191">
        <f>IFERROR(G48/I48,0)</f>
        <v>0.32110091743119268</v>
      </c>
      <c r="H94" s="193">
        <f>IFERROR(H48/I48,0)</f>
        <v>0.54701834862385323</v>
      </c>
      <c r="I94" s="170">
        <f>SUM(I54,I58,I62,I66,I73,I78,I82,I86,I90,I92)</f>
        <v>872</v>
      </c>
    </row>
    <row r="97" spans="5:5" x14ac:dyDescent="0.25">
      <c r="E97" s="142"/>
    </row>
  </sheetData>
  <mergeCells count="20">
    <mergeCell ref="B51:I51"/>
    <mergeCell ref="B52:B53"/>
    <mergeCell ref="C52:C53"/>
    <mergeCell ref="D52:D53"/>
    <mergeCell ref="E52:E53"/>
    <mergeCell ref="F52:F53"/>
    <mergeCell ref="G52:G53"/>
    <mergeCell ref="H52:H53"/>
    <mergeCell ref="I52:I53"/>
    <mergeCell ref="F6:F7"/>
    <mergeCell ref="G6:G7"/>
    <mergeCell ref="H6:H7"/>
    <mergeCell ref="I6:I7"/>
    <mergeCell ref="B2:I2"/>
    <mergeCell ref="B3:I3"/>
    <mergeCell ref="B5:I5"/>
    <mergeCell ref="B6:B7"/>
    <mergeCell ref="C6:C7"/>
    <mergeCell ref="D6:D7"/>
    <mergeCell ref="E6:E7"/>
  </mergeCells>
  <pageMargins left="0.7" right="0.7" top="0.75" bottom="0.75" header="0.3" footer="0.3"/>
  <pageSetup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Q95"/>
  <sheetViews>
    <sheetView showGridLines="0" zoomScale="60" zoomScaleNormal="60" workbookViewId="0">
      <selection activeCell="R95" sqref="R95"/>
    </sheetView>
  </sheetViews>
  <sheetFormatPr baseColWidth="10" defaultColWidth="11.42578125" defaultRowHeight="15" x14ac:dyDescent="0.25"/>
  <cols>
    <col min="2" max="2" width="46.42578125" customWidth="1"/>
    <col min="3" max="14" width="10.7109375" customWidth="1"/>
    <col min="15" max="15" width="14.7109375" customWidth="1"/>
    <col min="16" max="16" width="13.140625" customWidth="1"/>
    <col min="17" max="17" width="10.7109375" customWidth="1"/>
  </cols>
  <sheetData>
    <row r="1" spans="2:17" ht="15.75" customHeight="1" thickBot="1" x14ac:dyDescent="0.3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2:17" ht="45" customHeight="1" thickTop="1" x14ac:dyDescent="0.4">
      <c r="B2" s="354" t="str">
        <f>+CONCATENATE("PROMEDIOS ACUMULADOS ",'Portada informe E.A.'!A1," POR PROGRAMAS ACADÉMICOS Y GÉNERO")</f>
        <v>PROMEDIOS ACUMULADOS 2023-2 POR PROGRAMAS ACADÉMICOS Y GÉNERO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6"/>
    </row>
    <row r="3" spans="2:17" ht="45" customHeight="1" thickBot="1" x14ac:dyDescent="0.3">
      <c r="B3" s="350" t="s">
        <v>101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2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79"/>
      <c r="C6" s="353" t="s">
        <v>88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 t="s">
        <v>72</v>
      </c>
      <c r="P6" s="348"/>
      <c r="Q6" s="348" t="s">
        <v>73</v>
      </c>
    </row>
    <row r="7" spans="2:17" ht="15" customHeight="1" thickBot="1" x14ac:dyDescent="0.3">
      <c r="B7" s="348" t="s">
        <v>17</v>
      </c>
      <c r="C7" s="348" t="s">
        <v>18</v>
      </c>
      <c r="D7" s="348"/>
      <c r="E7" s="349" t="s">
        <v>19</v>
      </c>
      <c r="F7" s="349"/>
      <c r="G7" s="349" t="s">
        <v>20</v>
      </c>
      <c r="H7" s="349"/>
      <c r="I7" s="349" t="s">
        <v>21</v>
      </c>
      <c r="J7" s="349"/>
      <c r="K7" s="349" t="s">
        <v>22</v>
      </c>
      <c r="L7" s="349"/>
      <c r="M7" s="349" t="s">
        <v>23</v>
      </c>
      <c r="N7" s="349"/>
      <c r="O7" s="348"/>
      <c r="P7" s="348"/>
      <c r="Q7" s="348"/>
    </row>
    <row r="8" spans="2:17" ht="15.75" customHeight="1" thickBot="1" x14ac:dyDescent="0.3">
      <c r="B8" s="348"/>
      <c r="C8" s="66" t="s">
        <v>74</v>
      </c>
      <c r="D8" s="67" t="s">
        <v>75</v>
      </c>
      <c r="E8" s="66" t="s">
        <v>74</v>
      </c>
      <c r="F8" s="80" t="s">
        <v>75</v>
      </c>
      <c r="G8" s="66" t="s">
        <v>74</v>
      </c>
      <c r="H8" s="81" t="s">
        <v>75</v>
      </c>
      <c r="I8" s="66" t="s">
        <v>74</v>
      </c>
      <c r="J8" s="67" t="s">
        <v>75</v>
      </c>
      <c r="K8" s="66" t="s">
        <v>74</v>
      </c>
      <c r="L8" s="67" t="s">
        <v>75</v>
      </c>
      <c r="M8" s="66" t="s">
        <v>74</v>
      </c>
      <c r="N8" s="67" t="s">
        <v>75</v>
      </c>
      <c r="O8" s="66" t="s">
        <v>74</v>
      </c>
      <c r="P8" s="67" t="s">
        <v>75</v>
      </c>
      <c r="Q8" s="348"/>
    </row>
    <row r="9" spans="2:17" ht="20.25" customHeight="1" thickBot="1" x14ac:dyDescent="0.3">
      <c r="B9" s="7" t="s">
        <v>25</v>
      </c>
      <c r="C9" s="8">
        <v>0</v>
      </c>
      <c r="D9" s="9">
        <v>8</v>
      </c>
      <c r="E9" s="8">
        <v>0</v>
      </c>
      <c r="F9" s="9">
        <v>5</v>
      </c>
      <c r="G9" s="8">
        <v>0</v>
      </c>
      <c r="H9" s="9">
        <v>0</v>
      </c>
      <c r="I9" s="8">
        <v>1</v>
      </c>
      <c r="J9" s="9">
        <v>6</v>
      </c>
      <c r="K9" s="8">
        <v>17</v>
      </c>
      <c r="L9" s="9">
        <v>34</v>
      </c>
      <c r="M9" s="8">
        <v>50</v>
      </c>
      <c r="N9" s="9">
        <v>36</v>
      </c>
      <c r="O9" s="8">
        <v>68</v>
      </c>
      <c r="P9" s="9">
        <v>89</v>
      </c>
      <c r="Q9" s="8">
        <v>157</v>
      </c>
    </row>
    <row r="10" spans="2:17" ht="20.25" customHeight="1" thickTop="1" thickBot="1" x14ac:dyDescent="0.3">
      <c r="B10" s="10" t="s">
        <v>26</v>
      </c>
      <c r="C10" s="11">
        <v>0</v>
      </c>
      <c r="D10" s="12">
        <v>4</v>
      </c>
      <c r="E10" s="11">
        <v>0</v>
      </c>
      <c r="F10" s="12">
        <v>1</v>
      </c>
      <c r="G10" s="11">
        <v>0</v>
      </c>
      <c r="H10" s="12">
        <v>0</v>
      </c>
      <c r="I10" s="11">
        <v>0</v>
      </c>
      <c r="J10" s="12">
        <v>4</v>
      </c>
      <c r="K10" s="11">
        <v>5</v>
      </c>
      <c r="L10" s="12">
        <v>20</v>
      </c>
      <c r="M10" s="11">
        <v>14</v>
      </c>
      <c r="N10" s="12">
        <v>13</v>
      </c>
      <c r="O10" s="11">
        <v>19</v>
      </c>
      <c r="P10" s="12">
        <v>42</v>
      </c>
      <c r="Q10" s="11">
        <v>61</v>
      </c>
    </row>
    <row r="11" spans="2:17" ht="20.25" customHeight="1" thickTop="1" thickBot="1" x14ac:dyDescent="0.3">
      <c r="B11" s="10" t="s">
        <v>27</v>
      </c>
      <c r="C11" s="11">
        <v>0</v>
      </c>
      <c r="D11" s="12">
        <v>4</v>
      </c>
      <c r="E11" s="11">
        <v>0</v>
      </c>
      <c r="F11" s="12">
        <v>2</v>
      </c>
      <c r="G11" s="11">
        <v>0</v>
      </c>
      <c r="H11" s="12">
        <v>0</v>
      </c>
      <c r="I11" s="11">
        <v>1</v>
      </c>
      <c r="J11" s="12">
        <v>2</v>
      </c>
      <c r="K11" s="11">
        <v>7</v>
      </c>
      <c r="L11" s="12">
        <v>12</v>
      </c>
      <c r="M11" s="11">
        <v>35</v>
      </c>
      <c r="N11" s="12">
        <v>21</v>
      </c>
      <c r="O11" s="11">
        <v>43</v>
      </c>
      <c r="P11" s="12">
        <v>41</v>
      </c>
      <c r="Q11" s="11">
        <v>84</v>
      </c>
    </row>
    <row r="12" spans="2:17" ht="17.25" thickTop="1" thickBot="1" x14ac:dyDescent="0.3">
      <c r="B12" s="10" t="s">
        <v>28</v>
      </c>
      <c r="C12" s="11">
        <v>0</v>
      </c>
      <c r="D12" s="12">
        <v>0</v>
      </c>
      <c r="E12" s="11">
        <v>0</v>
      </c>
      <c r="F12" s="12">
        <v>2</v>
      </c>
      <c r="G12" s="11">
        <v>0</v>
      </c>
      <c r="H12" s="12">
        <v>0</v>
      </c>
      <c r="I12" s="11">
        <v>0</v>
      </c>
      <c r="J12" s="12">
        <v>0</v>
      </c>
      <c r="K12" s="11">
        <v>5</v>
      </c>
      <c r="L12" s="12">
        <v>2</v>
      </c>
      <c r="M12" s="11">
        <v>1</v>
      </c>
      <c r="N12" s="12">
        <v>2</v>
      </c>
      <c r="O12" s="11">
        <v>6</v>
      </c>
      <c r="P12" s="12">
        <v>6</v>
      </c>
      <c r="Q12" s="11">
        <v>12</v>
      </c>
    </row>
    <row r="13" spans="2:17" ht="47.25" customHeight="1" thickTop="1" thickBot="1" x14ac:dyDescent="0.3">
      <c r="B13" s="13" t="s">
        <v>29</v>
      </c>
      <c r="C13" s="14">
        <v>3</v>
      </c>
      <c r="D13" s="15">
        <v>3</v>
      </c>
      <c r="E13" s="14">
        <v>4</v>
      </c>
      <c r="F13" s="15">
        <v>4</v>
      </c>
      <c r="G13" s="14">
        <v>0</v>
      </c>
      <c r="H13" s="15">
        <v>0</v>
      </c>
      <c r="I13" s="14">
        <v>6</v>
      </c>
      <c r="J13" s="15">
        <v>5</v>
      </c>
      <c r="K13" s="14">
        <v>15</v>
      </c>
      <c r="L13" s="15">
        <v>8</v>
      </c>
      <c r="M13" s="14">
        <v>31</v>
      </c>
      <c r="N13" s="15">
        <v>14</v>
      </c>
      <c r="O13" s="14">
        <v>59</v>
      </c>
      <c r="P13" s="15">
        <v>34</v>
      </c>
      <c r="Q13" s="14">
        <v>93</v>
      </c>
    </row>
    <row r="14" spans="2:17" ht="17.25" thickTop="1" thickBot="1" x14ac:dyDescent="0.3">
      <c r="B14" s="10" t="s">
        <v>30</v>
      </c>
      <c r="C14" s="11">
        <v>3</v>
      </c>
      <c r="D14" s="12">
        <v>3</v>
      </c>
      <c r="E14" s="11">
        <v>3</v>
      </c>
      <c r="F14" s="12">
        <v>4</v>
      </c>
      <c r="G14" s="11">
        <v>0</v>
      </c>
      <c r="H14" s="12">
        <v>0</v>
      </c>
      <c r="I14" s="11">
        <v>5</v>
      </c>
      <c r="J14" s="12">
        <v>2</v>
      </c>
      <c r="K14" s="11">
        <v>13</v>
      </c>
      <c r="L14" s="12">
        <v>8</v>
      </c>
      <c r="M14" s="11">
        <v>8</v>
      </c>
      <c r="N14" s="12">
        <v>8</v>
      </c>
      <c r="O14" s="11">
        <v>32</v>
      </c>
      <c r="P14" s="12">
        <v>25</v>
      </c>
      <c r="Q14" s="11">
        <v>57</v>
      </c>
    </row>
    <row r="15" spans="2:17" ht="17.25" thickTop="1" thickBot="1" x14ac:dyDescent="0.3">
      <c r="B15" s="10" t="s">
        <v>31</v>
      </c>
      <c r="C15" s="11">
        <v>0</v>
      </c>
      <c r="D15" s="12">
        <v>0</v>
      </c>
      <c r="E15" s="11">
        <v>1</v>
      </c>
      <c r="F15" s="12">
        <v>0</v>
      </c>
      <c r="G15" s="11">
        <v>0</v>
      </c>
      <c r="H15" s="12">
        <v>0</v>
      </c>
      <c r="I15" s="11">
        <v>1</v>
      </c>
      <c r="J15" s="12">
        <v>2</v>
      </c>
      <c r="K15" s="11">
        <v>1</v>
      </c>
      <c r="L15" s="12">
        <v>0</v>
      </c>
      <c r="M15" s="11">
        <v>4</v>
      </c>
      <c r="N15" s="12">
        <v>2</v>
      </c>
      <c r="O15" s="11">
        <v>7</v>
      </c>
      <c r="P15" s="12">
        <v>4</v>
      </c>
      <c r="Q15" s="11">
        <v>11</v>
      </c>
    </row>
    <row r="16" spans="2:17" ht="17.25" thickTop="1" thickBot="1" x14ac:dyDescent="0.3">
      <c r="B16" s="10" t="s">
        <v>32</v>
      </c>
      <c r="C16" s="11">
        <v>0</v>
      </c>
      <c r="D16" s="12">
        <v>0</v>
      </c>
      <c r="E16" s="11">
        <v>0</v>
      </c>
      <c r="F16" s="12">
        <v>0</v>
      </c>
      <c r="G16" s="11">
        <v>0</v>
      </c>
      <c r="H16" s="12">
        <v>0</v>
      </c>
      <c r="I16" s="11">
        <v>0</v>
      </c>
      <c r="J16" s="12">
        <v>1</v>
      </c>
      <c r="K16" s="11">
        <v>1</v>
      </c>
      <c r="L16" s="12">
        <v>0</v>
      </c>
      <c r="M16" s="11">
        <v>19</v>
      </c>
      <c r="N16" s="12">
        <v>4</v>
      </c>
      <c r="O16" s="11">
        <v>20</v>
      </c>
      <c r="P16" s="12">
        <v>5</v>
      </c>
      <c r="Q16" s="11">
        <v>25</v>
      </c>
    </row>
    <row r="17" spans="2:17" ht="17.25" thickTop="1" thickBot="1" x14ac:dyDescent="0.3">
      <c r="B17" s="16" t="s">
        <v>33</v>
      </c>
      <c r="C17" s="17">
        <v>1</v>
      </c>
      <c r="D17" s="18">
        <v>1</v>
      </c>
      <c r="E17" s="17">
        <v>2</v>
      </c>
      <c r="F17" s="18">
        <v>2</v>
      </c>
      <c r="G17" s="17">
        <v>0</v>
      </c>
      <c r="H17" s="18">
        <v>0</v>
      </c>
      <c r="I17" s="17">
        <v>2</v>
      </c>
      <c r="J17" s="18">
        <v>2</v>
      </c>
      <c r="K17" s="17">
        <v>55</v>
      </c>
      <c r="L17" s="18">
        <v>38</v>
      </c>
      <c r="M17" s="17">
        <v>52</v>
      </c>
      <c r="N17" s="18">
        <v>26</v>
      </c>
      <c r="O17" s="17">
        <v>112</v>
      </c>
      <c r="P17" s="18">
        <v>69</v>
      </c>
      <c r="Q17" s="17">
        <v>181</v>
      </c>
    </row>
    <row r="18" spans="2:17" ht="17.25" thickTop="1" thickBot="1" x14ac:dyDescent="0.3">
      <c r="B18" s="10" t="s">
        <v>34</v>
      </c>
      <c r="C18" s="11">
        <v>1</v>
      </c>
      <c r="D18" s="12">
        <v>1</v>
      </c>
      <c r="E18" s="11">
        <v>2</v>
      </c>
      <c r="F18" s="12">
        <v>2</v>
      </c>
      <c r="G18" s="11">
        <v>0</v>
      </c>
      <c r="H18" s="12">
        <v>0</v>
      </c>
      <c r="I18" s="11">
        <v>1</v>
      </c>
      <c r="J18" s="12">
        <v>1</v>
      </c>
      <c r="K18" s="11">
        <v>33</v>
      </c>
      <c r="L18" s="12">
        <v>32</v>
      </c>
      <c r="M18" s="11">
        <v>37</v>
      </c>
      <c r="N18" s="12">
        <v>19</v>
      </c>
      <c r="O18" s="11">
        <v>74</v>
      </c>
      <c r="P18" s="12">
        <v>55</v>
      </c>
      <c r="Q18" s="11">
        <v>129</v>
      </c>
    </row>
    <row r="19" spans="2:17" ht="17.25" thickTop="1" thickBot="1" x14ac:dyDescent="0.3">
      <c r="B19" s="10" t="s">
        <v>35</v>
      </c>
      <c r="C19" s="11">
        <v>0</v>
      </c>
      <c r="D19" s="12">
        <v>0</v>
      </c>
      <c r="E19" s="11">
        <v>0</v>
      </c>
      <c r="F19" s="12">
        <v>0</v>
      </c>
      <c r="G19" s="11">
        <v>0</v>
      </c>
      <c r="H19" s="12">
        <v>0</v>
      </c>
      <c r="I19" s="11">
        <v>0</v>
      </c>
      <c r="J19" s="12">
        <v>0</v>
      </c>
      <c r="K19" s="11">
        <v>11</v>
      </c>
      <c r="L19" s="12">
        <v>2</v>
      </c>
      <c r="M19" s="11">
        <v>11</v>
      </c>
      <c r="N19" s="12">
        <v>3</v>
      </c>
      <c r="O19" s="11">
        <v>22</v>
      </c>
      <c r="P19" s="12">
        <v>5</v>
      </c>
      <c r="Q19" s="11">
        <v>27</v>
      </c>
    </row>
    <row r="20" spans="2:17" ht="17.25" thickTop="1" thickBot="1" x14ac:dyDescent="0.3">
      <c r="B20" s="10" t="s">
        <v>36</v>
      </c>
      <c r="C20" s="11">
        <v>0</v>
      </c>
      <c r="D20" s="12">
        <v>0</v>
      </c>
      <c r="E20" s="11">
        <v>0</v>
      </c>
      <c r="F20" s="12">
        <v>0</v>
      </c>
      <c r="G20" s="11">
        <v>0</v>
      </c>
      <c r="H20" s="12">
        <v>0</v>
      </c>
      <c r="I20" s="11">
        <v>1</v>
      </c>
      <c r="J20" s="12">
        <v>1</v>
      </c>
      <c r="K20" s="11">
        <v>11</v>
      </c>
      <c r="L20" s="12">
        <v>4</v>
      </c>
      <c r="M20" s="11">
        <v>4</v>
      </c>
      <c r="N20" s="12">
        <v>4</v>
      </c>
      <c r="O20" s="11">
        <v>16</v>
      </c>
      <c r="P20" s="12">
        <v>9</v>
      </c>
      <c r="Q20" s="11">
        <v>25</v>
      </c>
    </row>
    <row r="21" spans="2:17" ht="17.25" thickTop="1" thickBot="1" x14ac:dyDescent="0.3">
      <c r="B21" s="19" t="s">
        <v>37</v>
      </c>
      <c r="C21" s="14">
        <v>2</v>
      </c>
      <c r="D21" s="15">
        <v>8</v>
      </c>
      <c r="E21" s="14">
        <v>2</v>
      </c>
      <c r="F21" s="15">
        <v>12</v>
      </c>
      <c r="G21" s="14">
        <v>0</v>
      </c>
      <c r="H21" s="15">
        <v>0</v>
      </c>
      <c r="I21" s="14">
        <v>4</v>
      </c>
      <c r="J21" s="15">
        <v>17</v>
      </c>
      <c r="K21" s="14">
        <v>18</v>
      </c>
      <c r="L21" s="15">
        <v>49</v>
      </c>
      <c r="M21" s="14">
        <v>25</v>
      </c>
      <c r="N21" s="15">
        <v>45</v>
      </c>
      <c r="O21" s="14">
        <v>51</v>
      </c>
      <c r="P21" s="15">
        <v>131</v>
      </c>
      <c r="Q21" s="14">
        <v>182</v>
      </c>
    </row>
    <row r="22" spans="2:17" ht="17.25" thickTop="1" thickBot="1" x14ac:dyDescent="0.3">
      <c r="B22" s="20" t="s">
        <v>38</v>
      </c>
      <c r="C22" s="21">
        <v>0</v>
      </c>
      <c r="D22" s="22">
        <v>4</v>
      </c>
      <c r="E22" s="21">
        <v>0</v>
      </c>
      <c r="F22" s="22">
        <v>1</v>
      </c>
      <c r="G22" s="21">
        <v>0</v>
      </c>
      <c r="H22" s="22">
        <v>0</v>
      </c>
      <c r="I22" s="21">
        <v>0</v>
      </c>
      <c r="J22" s="22">
        <v>3</v>
      </c>
      <c r="K22" s="21">
        <v>3</v>
      </c>
      <c r="L22" s="22">
        <v>10</v>
      </c>
      <c r="M22" s="21">
        <v>5</v>
      </c>
      <c r="N22" s="22">
        <v>8</v>
      </c>
      <c r="O22" s="21">
        <v>8</v>
      </c>
      <c r="P22" s="22">
        <v>26</v>
      </c>
      <c r="Q22" s="21">
        <v>34</v>
      </c>
    </row>
    <row r="23" spans="2:17" ht="17.25" thickTop="1" thickBot="1" x14ac:dyDescent="0.3">
      <c r="B23" s="10" t="s">
        <v>39</v>
      </c>
      <c r="C23" s="11">
        <v>1</v>
      </c>
      <c r="D23" s="12">
        <v>2</v>
      </c>
      <c r="E23" s="11">
        <v>2</v>
      </c>
      <c r="F23" s="12">
        <v>9</v>
      </c>
      <c r="G23" s="11">
        <v>0</v>
      </c>
      <c r="H23" s="12">
        <v>0</v>
      </c>
      <c r="I23" s="11">
        <v>2</v>
      </c>
      <c r="J23" s="12">
        <v>7</v>
      </c>
      <c r="K23" s="11">
        <v>5</v>
      </c>
      <c r="L23" s="12">
        <v>20</v>
      </c>
      <c r="M23" s="11">
        <v>10</v>
      </c>
      <c r="N23" s="12">
        <v>15</v>
      </c>
      <c r="O23" s="11">
        <v>20</v>
      </c>
      <c r="P23" s="12">
        <v>53</v>
      </c>
      <c r="Q23" s="11">
        <v>73</v>
      </c>
    </row>
    <row r="24" spans="2:17" ht="17.25" thickTop="1" thickBot="1" x14ac:dyDescent="0.3">
      <c r="B24" s="10" t="s">
        <v>40</v>
      </c>
      <c r="C24" s="11">
        <v>1</v>
      </c>
      <c r="D24" s="12">
        <v>0</v>
      </c>
      <c r="E24" s="11">
        <v>0</v>
      </c>
      <c r="F24" s="12">
        <v>0</v>
      </c>
      <c r="G24" s="11">
        <v>0</v>
      </c>
      <c r="H24" s="12">
        <v>0</v>
      </c>
      <c r="I24" s="11">
        <v>0</v>
      </c>
      <c r="J24" s="12">
        <v>1</v>
      </c>
      <c r="K24" s="11">
        <v>0</v>
      </c>
      <c r="L24" s="12">
        <v>2</v>
      </c>
      <c r="M24" s="11">
        <v>0</v>
      </c>
      <c r="N24" s="12">
        <v>2</v>
      </c>
      <c r="O24" s="11">
        <v>1</v>
      </c>
      <c r="P24" s="12">
        <v>5</v>
      </c>
      <c r="Q24" s="11">
        <v>6</v>
      </c>
    </row>
    <row r="25" spans="2:17" ht="17.25" thickTop="1" thickBot="1" x14ac:dyDescent="0.3">
      <c r="B25" s="20" t="s">
        <v>41</v>
      </c>
      <c r="C25" s="21">
        <v>0</v>
      </c>
      <c r="D25" s="22">
        <v>0</v>
      </c>
      <c r="E25" s="21">
        <v>0</v>
      </c>
      <c r="F25" s="22">
        <v>2</v>
      </c>
      <c r="G25" s="21">
        <v>0</v>
      </c>
      <c r="H25" s="22">
        <v>0</v>
      </c>
      <c r="I25" s="21">
        <v>0</v>
      </c>
      <c r="J25" s="22">
        <v>1</v>
      </c>
      <c r="K25" s="21">
        <v>0</v>
      </c>
      <c r="L25" s="22">
        <v>3</v>
      </c>
      <c r="M25" s="21">
        <v>0</v>
      </c>
      <c r="N25" s="22">
        <v>6</v>
      </c>
      <c r="O25" s="21">
        <v>0</v>
      </c>
      <c r="P25" s="22">
        <v>12</v>
      </c>
      <c r="Q25" s="21">
        <v>12</v>
      </c>
    </row>
    <row r="26" spans="2:17" ht="17.25" thickTop="1" thickBot="1" x14ac:dyDescent="0.3">
      <c r="B26" s="10" t="s">
        <v>42</v>
      </c>
      <c r="C26" s="11">
        <v>0</v>
      </c>
      <c r="D26" s="12">
        <v>0</v>
      </c>
      <c r="E26" s="11">
        <v>0</v>
      </c>
      <c r="F26" s="12">
        <v>0</v>
      </c>
      <c r="G26" s="11">
        <v>0</v>
      </c>
      <c r="H26" s="12">
        <v>0</v>
      </c>
      <c r="I26" s="11">
        <v>2</v>
      </c>
      <c r="J26" s="12">
        <v>2</v>
      </c>
      <c r="K26" s="11">
        <v>8</v>
      </c>
      <c r="L26" s="12">
        <v>10</v>
      </c>
      <c r="M26" s="11">
        <v>10</v>
      </c>
      <c r="N26" s="12">
        <v>8</v>
      </c>
      <c r="O26" s="11">
        <v>20</v>
      </c>
      <c r="P26" s="12">
        <v>20</v>
      </c>
      <c r="Q26" s="11">
        <v>40</v>
      </c>
    </row>
    <row r="27" spans="2:17" ht="17.25" thickTop="1" thickBot="1" x14ac:dyDescent="0.3">
      <c r="B27" s="10" t="s">
        <v>43</v>
      </c>
      <c r="C27" s="11">
        <v>0</v>
      </c>
      <c r="D27" s="12">
        <v>2</v>
      </c>
      <c r="E27" s="11">
        <v>0</v>
      </c>
      <c r="F27" s="12">
        <v>0</v>
      </c>
      <c r="G27" s="11">
        <v>0</v>
      </c>
      <c r="H27" s="12">
        <v>0</v>
      </c>
      <c r="I27" s="11">
        <v>0</v>
      </c>
      <c r="J27" s="12">
        <v>3</v>
      </c>
      <c r="K27" s="11">
        <v>2</v>
      </c>
      <c r="L27" s="12">
        <v>4</v>
      </c>
      <c r="M27" s="11">
        <v>0</v>
      </c>
      <c r="N27" s="12">
        <v>6</v>
      </c>
      <c r="O27" s="11">
        <v>2</v>
      </c>
      <c r="P27" s="12">
        <v>15</v>
      </c>
      <c r="Q27" s="11">
        <v>17</v>
      </c>
    </row>
    <row r="28" spans="2:17" ht="40.5" customHeight="1" thickTop="1" thickBot="1" x14ac:dyDescent="0.3">
      <c r="B28" s="23" t="s">
        <v>44</v>
      </c>
      <c r="C28" s="17">
        <v>0</v>
      </c>
      <c r="D28" s="18">
        <v>0</v>
      </c>
      <c r="E28" s="17">
        <v>1</v>
      </c>
      <c r="F28" s="18">
        <v>0</v>
      </c>
      <c r="G28" s="17">
        <v>0</v>
      </c>
      <c r="H28" s="18">
        <v>0</v>
      </c>
      <c r="I28" s="17">
        <v>0</v>
      </c>
      <c r="J28" s="18">
        <v>2</v>
      </c>
      <c r="K28" s="17">
        <v>6</v>
      </c>
      <c r="L28" s="18">
        <v>10</v>
      </c>
      <c r="M28" s="17">
        <v>63</v>
      </c>
      <c r="N28" s="18">
        <v>23</v>
      </c>
      <c r="O28" s="17">
        <v>70</v>
      </c>
      <c r="P28" s="18">
        <v>35</v>
      </c>
      <c r="Q28" s="17">
        <v>105</v>
      </c>
    </row>
    <row r="29" spans="2:17" ht="17.25" thickTop="1" thickBot="1" x14ac:dyDescent="0.3">
      <c r="B29" s="20" t="s">
        <v>45</v>
      </c>
      <c r="C29" s="21">
        <v>0</v>
      </c>
      <c r="D29" s="22">
        <v>0</v>
      </c>
      <c r="E29" s="21">
        <v>1</v>
      </c>
      <c r="F29" s="22">
        <v>0</v>
      </c>
      <c r="G29" s="21">
        <v>0</v>
      </c>
      <c r="H29" s="22">
        <v>0</v>
      </c>
      <c r="I29" s="21">
        <v>0</v>
      </c>
      <c r="J29" s="22">
        <v>0</v>
      </c>
      <c r="K29" s="21">
        <v>3</v>
      </c>
      <c r="L29" s="22">
        <v>0</v>
      </c>
      <c r="M29" s="21">
        <v>35</v>
      </c>
      <c r="N29" s="22">
        <v>5</v>
      </c>
      <c r="O29" s="21">
        <v>39</v>
      </c>
      <c r="P29" s="22">
        <v>5</v>
      </c>
      <c r="Q29" s="21">
        <v>44</v>
      </c>
    </row>
    <row r="30" spans="2:17" ht="17.25" thickTop="1" thickBot="1" x14ac:dyDescent="0.3">
      <c r="B30" s="10" t="s">
        <v>46</v>
      </c>
      <c r="C30" s="11">
        <v>0</v>
      </c>
      <c r="D30" s="12">
        <v>0</v>
      </c>
      <c r="E30" s="11">
        <v>0</v>
      </c>
      <c r="F30" s="12">
        <v>0</v>
      </c>
      <c r="G30" s="11">
        <v>0</v>
      </c>
      <c r="H30" s="12">
        <v>0</v>
      </c>
      <c r="I30" s="11">
        <v>0</v>
      </c>
      <c r="J30" s="12">
        <v>0</v>
      </c>
      <c r="K30" s="11">
        <v>2</v>
      </c>
      <c r="L30" s="12">
        <v>4</v>
      </c>
      <c r="M30" s="11">
        <v>21</v>
      </c>
      <c r="N30" s="12">
        <v>9</v>
      </c>
      <c r="O30" s="11">
        <v>23</v>
      </c>
      <c r="P30" s="12">
        <v>13</v>
      </c>
      <c r="Q30" s="11">
        <v>36</v>
      </c>
    </row>
    <row r="31" spans="2:17" ht="17.25" thickTop="1" thickBot="1" x14ac:dyDescent="0.3">
      <c r="B31" s="10" t="s">
        <v>47</v>
      </c>
      <c r="C31" s="11">
        <v>0</v>
      </c>
      <c r="D31" s="12">
        <v>0</v>
      </c>
      <c r="E31" s="11">
        <v>0</v>
      </c>
      <c r="F31" s="12">
        <v>0</v>
      </c>
      <c r="G31" s="11">
        <v>0</v>
      </c>
      <c r="H31" s="12">
        <v>0</v>
      </c>
      <c r="I31" s="11">
        <v>0</v>
      </c>
      <c r="J31" s="12">
        <v>0</v>
      </c>
      <c r="K31" s="11">
        <v>1</v>
      </c>
      <c r="L31" s="12">
        <v>1</v>
      </c>
      <c r="M31" s="11">
        <v>0</v>
      </c>
      <c r="N31" s="12">
        <v>2</v>
      </c>
      <c r="O31" s="11">
        <v>1</v>
      </c>
      <c r="P31" s="12">
        <v>3</v>
      </c>
      <c r="Q31" s="11">
        <v>4</v>
      </c>
    </row>
    <row r="32" spans="2:17" ht="17.25" thickTop="1" thickBot="1" x14ac:dyDescent="0.3">
      <c r="B32" s="10" t="s">
        <v>48</v>
      </c>
      <c r="C32" s="11">
        <v>0</v>
      </c>
      <c r="D32" s="12">
        <v>0</v>
      </c>
      <c r="E32" s="11">
        <v>0</v>
      </c>
      <c r="F32" s="12">
        <v>0</v>
      </c>
      <c r="G32" s="11">
        <v>0</v>
      </c>
      <c r="H32" s="12">
        <v>0</v>
      </c>
      <c r="I32" s="11">
        <v>0</v>
      </c>
      <c r="J32" s="12">
        <v>2</v>
      </c>
      <c r="K32" s="11">
        <v>0</v>
      </c>
      <c r="L32" s="12">
        <v>5</v>
      </c>
      <c r="M32" s="11">
        <v>7</v>
      </c>
      <c r="N32" s="12">
        <v>7</v>
      </c>
      <c r="O32" s="11">
        <v>7</v>
      </c>
      <c r="P32" s="12">
        <v>14</v>
      </c>
      <c r="Q32" s="11">
        <v>21</v>
      </c>
    </row>
    <row r="33" spans="2:17" ht="36.75" customHeight="1" thickTop="1" thickBot="1" x14ac:dyDescent="0.3">
      <c r="B33" s="23" t="s">
        <v>49</v>
      </c>
      <c r="C33" s="17">
        <v>0</v>
      </c>
      <c r="D33" s="18">
        <v>3</v>
      </c>
      <c r="E33" s="17">
        <v>0</v>
      </c>
      <c r="F33" s="18">
        <v>1</v>
      </c>
      <c r="G33" s="17">
        <v>0</v>
      </c>
      <c r="H33" s="18">
        <v>0</v>
      </c>
      <c r="I33" s="17">
        <v>2</v>
      </c>
      <c r="J33" s="18">
        <v>2</v>
      </c>
      <c r="K33" s="17">
        <v>7</v>
      </c>
      <c r="L33" s="18">
        <v>4</v>
      </c>
      <c r="M33" s="17">
        <v>44</v>
      </c>
      <c r="N33" s="18">
        <v>22</v>
      </c>
      <c r="O33" s="17">
        <v>53</v>
      </c>
      <c r="P33" s="18">
        <v>32</v>
      </c>
      <c r="Q33" s="17">
        <v>85</v>
      </c>
    </row>
    <row r="34" spans="2:17" ht="17.25" thickTop="1" thickBot="1" x14ac:dyDescent="0.3">
      <c r="B34" s="10" t="s">
        <v>50</v>
      </c>
      <c r="C34" s="11">
        <v>0</v>
      </c>
      <c r="D34" s="12">
        <v>0</v>
      </c>
      <c r="E34" s="11">
        <v>0</v>
      </c>
      <c r="F34" s="12">
        <v>0</v>
      </c>
      <c r="G34" s="11">
        <v>0</v>
      </c>
      <c r="H34" s="12">
        <v>0</v>
      </c>
      <c r="I34" s="11">
        <v>0</v>
      </c>
      <c r="J34" s="12">
        <v>1</v>
      </c>
      <c r="K34" s="11">
        <v>2</v>
      </c>
      <c r="L34" s="12">
        <v>3</v>
      </c>
      <c r="M34" s="11">
        <v>20</v>
      </c>
      <c r="N34" s="12">
        <v>10</v>
      </c>
      <c r="O34" s="11">
        <v>22</v>
      </c>
      <c r="P34" s="12">
        <v>14</v>
      </c>
      <c r="Q34" s="11">
        <v>36</v>
      </c>
    </row>
    <row r="35" spans="2:17" ht="17.25" thickTop="1" thickBot="1" x14ac:dyDescent="0.3">
      <c r="B35" s="10" t="s">
        <v>51</v>
      </c>
      <c r="C35" s="11">
        <v>0</v>
      </c>
      <c r="D35" s="12">
        <v>3</v>
      </c>
      <c r="E35" s="11">
        <v>0</v>
      </c>
      <c r="F35" s="12">
        <v>1</v>
      </c>
      <c r="G35" s="11">
        <v>0</v>
      </c>
      <c r="H35" s="12">
        <v>0</v>
      </c>
      <c r="I35" s="11">
        <v>2</v>
      </c>
      <c r="J35" s="12">
        <v>1</v>
      </c>
      <c r="K35" s="11">
        <v>4</v>
      </c>
      <c r="L35" s="12">
        <v>1</v>
      </c>
      <c r="M35" s="11">
        <v>17</v>
      </c>
      <c r="N35" s="12">
        <v>8</v>
      </c>
      <c r="O35" s="11">
        <v>23</v>
      </c>
      <c r="P35" s="12">
        <v>14</v>
      </c>
      <c r="Q35" s="11">
        <v>37</v>
      </c>
    </row>
    <row r="36" spans="2:17" ht="17.25" thickTop="1" thickBot="1" x14ac:dyDescent="0.3">
      <c r="B36" s="10" t="s">
        <v>52</v>
      </c>
      <c r="C36" s="11">
        <v>0</v>
      </c>
      <c r="D36" s="12">
        <v>0</v>
      </c>
      <c r="E36" s="11">
        <v>0</v>
      </c>
      <c r="F36" s="12">
        <v>0</v>
      </c>
      <c r="G36" s="11">
        <v>0</v>
      </c>
      <c r="H36" s="12">
        <v>0</v>
      </c>
      <c r="I36" s="11">
        <v>0</v>
      </c>
      <c r="J36" s="12">
        <v>0</v>
      </c>
      <c r="K36" s="11">
        <v>1</v>
      </c>
      <c r="L36" s="12">
        <v>0</v>
      </c>
      <c r="M36" s="11">
        <v>7</v>
      </c>
      <c r="N36" s="12">
        <v>4</v>
      </c>
      <c r="O36" s="11">
        <v>8</v>
      </c>
      <c r="P36" s="12">
        <v>4</v>
      </c>
      <c r="Q36" s="11">
        <v>12</v>
      </c>
    </row>
    <row r="37" spans="2:17" ht="41.25" customHeight="1" thickTop="1" thickBot="1" x14ac:dyDescent="0.3">
      <c r="B37" s="23" t="s">
        <v>53</v>
      </c>
      <c r="C37" s="17">
        <v>0</v>
      </c>
      <c r="D37" s="18">
        <v>0</v>
      </c>
      <c r="E37" s="17">
        <v>1</v>
      </c>
      <c r="F37" s="18">
        <v>0</v>
      </c>
      <c r="G37" s="17">
        <v>0</v>
      </c>
      <c r="H37" s="18">
        <v>0</v>
      </c>
      <c r="I37" s="17">
        <v>0</v>
      </c>
      <c r="J37" s="18">
        <v>0</v>
      </c>
      <c r="K37" s="17">
        <v>2</v>
      </c>
      <c r="L37" s="18">
        <v>0</v>
      </c>
      <c r="M37" s="17">
        <v>5</v>
      </c>
      <c r="N37" s="18">
        <v>0</v>
      </c>
      <c r="O37" s="17">
        <v>8</v>
      </c>
      <c r="P37" s="18">
        <v>0</v>
      </c>
      <c r="Q37" s="17">
        <v>8</v>
      </c>
    </row>
    <row r="38" spans="2:17" ht="17.25" thickTop="1" thickBot="1" x14ac:dyDescent="0.3">
      <c r="B38" s="10" t="s">
        <v>76</v>
      </c>
      <c r="C38" s="11">
        <v>0</v>
      </c>
      <c r="D38" s="12">
        <v>0</v>
      </c>
      <c r="E38" s="11">
        <v>1</v>
      </c>
      <c r="F38" s="12">
        <v>0</v>
      </c>
      <c r="G38" s="11">
        <v>0</v>
      </c>
      <c r="H38" s="12">
        <v>0</v>
      </c>
      <c r="I38" s="11">
        <v>0</v>
      </c>
      <c r="J38" s="12">
        <v>0</v>
      </c>
      <c r="K38" s="11">
        <v>2</v>
      </c>
      <c r="L38" s="12">
        <v>0</v>
      </c>
      <c r="M38" s="11">
        <v>5</v>
      </c>
      <c r="N38" s="12">
        <v>0</v>
      </c>
      <c r="O38" s="11">
        <v>8</v>
      </c>
      <c r="P38" s="12">
        <v>0</v>
      </c>
      <c r="Q38" s="11">
        <v>8</v>
      </c>
    </row>
    <row r="39" spans="2:17" ht="17.25" thickTop="1" thickBot="1" x14ac:dyDescent="0.3">
      <c r="B39" s="10" t="s">
        <v>55</v>
      </c>
      <c r="C39" s="11">
        <v>0</v>
      </c>
      <c r="D39" s="12">
        <v>0</v>
      </c>
      <c r="E39" s="11">
        <v>0</v>
      </c>
      <c r="F39" s="12">
        <v>0</v>
      </c>
      <c r="G39" s="11">
        <v>0</v>
      </c>
      <c r="H39" s="12">
        <v>0</v>
      </c>
      <c r="I39" s="11">
        <v>0</v>
      </c>
      <c r="J39" s="12">
        <v>0</v>
      </c>
      <c r="K39" s="11">
        <v>0</v>
      </c>
      <c r="L39" s="12">
        <v>0</v>
      </c>
      <c r="M39" s="11">
        <v>0</v>
      </c>
      <c r="N39" s="12">
        <v>0</v>
      </c>
      <c r="O39" s="11">
        <v>0</v>
      </c>
      <c r="P39" s="12">
        <v>0</v>
      </c>
      <c r="Q39" s="11">
        <v>0</v>
      </c>
    </row>
    <row r="40" spans="2:17" ht="17.25" thickTop="1" thickBot="1" x14ac:dyDescent="0.3">
      <c r="B40" s="10" t="s">
        <v>56</v>
      </c>
      <c r="C40" s="11">
        <v>0</v>
      </c>
      <c r="D40" s="12">
        <v>0</v>
      </c>
      <c r="E40" s="11">
        <v>0</v>
      </c>
      <c r="F40" s="12">
        <v>0</v>
      </c>
      <c r="G40" s="11">
        <v>0</v>
      </c>
      <c r="H40" s="12">
        <v>0</v>
      </c>
      <c r="I40" s="11">
        <v>0</v>
      </c>
      <c r="J40" s="12">
        <v>0</v>
      </c>
      <c r="K40" s="11">
        <v>0</v>
      </c>
      <c r="L40" s="12">
        <v>0</v>
      </c>
      <c r="M40" s="11">
        <v>0</v>
      </c>
      <c r="N40" s="12">
        <v>0</v>
      </c>
      <c r="O40" s="11">
        <v>0</v>
      </c>
      <c r="P40" s="12">
        <v>0</v>
      </c>
      <c r="Q40" s="11">
        <v>0</v>
      </c>
    </row>
    <row r="41" spans="2:17" ht="17.25" thickTop="1" thickBot="1" x14ac:dyDescent="0.3">
      <c r="B41" s="23" t="s">
        <v>57</v>
      </c>
      <c r="C41" s="17">
        <v>0</v>
      </c>
      <c r="D41" s="18">
        <v>0</v>
      </c>
      <c r="E41" s="17">
        <v>1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  <c r="K41" s="17">
        <v>3</v>
      </c>
      <c r="L41" s="18">
        <v>9</v>
      </c>
      <c r="M41" s="17">
        <v>7</v>
      </c>
      <c r="N41" s="18">
        <v>6</v>
      </c>
      <c r="O41" s="17">
        <v>11</v>
      </c>
      <c r="P41" s="18">
        <v>15</v>
      </c>
      <c r="Q41" s="17">
        <v>26</v>
      </c>
    </row>
    <row r="42" spans="2:17" ht="17.25" thickTop="1" thickBot="1" x14ac:dyDescent="0.3">
      <c r="B42" s="10" t="s">
        <v>58</v>
      </c>
      <c r="C42" s="11">
        <v>0</v>
      </c>
      <c r="D42" s="12">
        <v>0</v>
      </c>
      <c r="E42" s="11">
        <v>0</v>
      </c>
      <c r="F42" s="12">
        <v>0</v>
      </c>
      <c r="G42" s="11">
        <v>0</v>
      </c>
      <c r="H42" s="12">
        <v>0</v>
      </c>
      <c r="I42" s="11">
        <v>0</v>
      </c>
      <c r="J42" s="12">
        <v>0</v>
      </c>
      <c r="K42" s="11">
        <v>0</v>
      </c>
      <c r="L42" s="12">
        <v>2</v>
      </c>
      <c r="M42" s="11">
        <v>0</v>
      </c>
      <c r="N42" s="12">
        <v>1</v>
      </c>
      <c r="O42" s="11">
        <v>0</v>
      </c>
      <c r="P42" s="12">
        <v>3</v>
      </c>
      <c r="Q42" s="11">
        <v>3</v>
      </c>
    </row>
    <row r="43" spans="2:17" ht="17.25" thickTop="1" thickBot="1" x14ac:dyDescent="0.3">
      <c r="B43" s="10" t="s">
        <v>59</v>
      </c>
      <c r="C43" s="11">
        <v>0</v>
      </c>
      <c r="D43" s="12">
        <v>0</v>
      </c>
      <c r="E43" s="11">
        <v>1</v>
      </c>
      <c r="F43" s="12">
        <v>0</v>
      </c>
      <c r="G43" s="11">
        <v>0</v>
      </c>
      <c r="H43" s="12">
        <v>0</v>
      </c>
      <c r="I43" s="11">
        <v>0</v>
      </c>
      <c r="J43" s="12">
        <v>0</v>
      </c>
      <c r="K43" s="11">
        <v>1</v>
      </c>
      <c r="L43" s="12">
        <v>0</v>
      </c>
      <c r="M43" s="11">
        <v>1</v>
      </c>
      <c r="N43" s="12">
        <v>0</v>
      </c>
      <c r="O43" s="11">
        <v>3</v>
      </c>
      <c r="P43" s="12">
        <v>0</v>
      </c>
      <c r="Q43" s="11">
        <v>3</v>
      </c>
    </row>
    <row r="44" spans="2:17" ht="17.25" thickTop="1" thickBot="1" x14ac:dyDescent="0.3">
      <c r="B44" s="10" t="s">
        <v>60</v>
      </c>
      <c r="C44" s="11">
        <v>0</v>
      </c>
      <c r="D44" s="12">
        <v>0</v>
      </c>
      <c r="E44" s="11">
        <v>0</v>
      </c>
      <c r="F44" s="12">
        <v>0</v>
      </c>
      <c r="G44" s="11">
        <v>0</v>
      </c>
      <c r="H44" s="12">
        <v>0</v>
      </c>
      <c r="I44" s="11">
        <v>0</v>
      </c>
      <c r="J44" s="12">
        <v>0</v>
      </c>
      <c r="K44" s="11">
        <v>2</v>
      </c>
      <c r="L44" s="12">
        <v>7</v>
      </c>
      <c r="M44" s="11">
        <v>6</v>
      </c>
      <c r="N44" s="12">
        <v>5</v>
      </c>
      <c r="O44" s="11">
        <v>8</v>
      </c>
      <c r="P44" s="12">
        <v>12</v>
      </c>
      <c r="Q44" s="11">
        <v>20</v>
      </c>
    </row>
    <row r="45" spans="2:17" ht="17.25" thickTop="1" thickBot="1" x14ac:dyDescent="0.3">
      <c r="B45" s="16" t="s">
        <v>61</v>
      </c>
      <c r="C45" s="17">
        <v>0</v>
      </c>
      <c r="D45" s="18">
        <v>1</v>
      </c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  <c r="K45" s="17">
        <v>2</v>
      </c>
      <c r="L45" s="18">
        <v>2</v>
      </c>
      <c r="M45" s="17">
        <v>18</v>
      </c>
      <c r="N45" s="18">
        <v>6</v>
      </c>
      <c r="O45" s="17">
        <v>20</v>
      </c>
      <c r="P45" s="18">
        <v>9</v>
      </c>
      <c r="Q45" s="17">
        <v>29</v>
      </c>
    </row>
    <row r="46" spans="2:17" ht="17.25" thickTop="1" thickBot="1" x14ac:dyDescent="0.3">
      <c r="B46" s="10" t="s">
        <v>62</v>
      </c>
      <c r="C46" s="24">
        <v>0</v>
      </c>
      <c r="D46" s="25">
        <v>1</v>
      </c>
      <c r="E46" s="24">
        <v>0</v>
      </c>
      <c r="F46" s="25">
        <v>0</v>
      </c>
      <c r="G46" s="24">
        <v>0</v>
      </c>
      <c r="H46" s="25">
        <v>0</v>
      </c>
      <c r="I46" s="24">
        <v>0</v>
      </c>
      <c r="J46" s="25">
        <v>0</v>
      </c>
      <c r="K46" s="24">
        <v>2</v>
      </c>
      <c r="L46" s="25">
        <v>2</v>
      </c>
      <c r="M46" s="24">
        <v>18</v>
      </c>
      <c r="N46" s="25">
        <v>6</v>
      </c>
      <c r="O46" s="24">
        <v>20</v>
      </c>
      <c r="P46" s="25">
        <v>9</v>
      </c>
      <c r="Q46" s="24">
        <v>29</v>
      </c>
    </row>
    <row r="47" spans="2:17" ht="17.25" thickTop="1" thickBot="1" x14ac:dyDescent="0.3">
      <c r="B47" s="26" t="s">
        <v>63</v>
      </c>
      <c r="C47" s="27">
        <v>0</v>
      </c>
      <c r="D47" s="28">
        <v>1</v>
      </c>
      <c r="E47" s="27">
        <v>0</v>
      </c>
      <c r="F47" s="28">
        <v>0</v>
      </c>
      <c r="G47" s="27">
        <v>0</v>
      </c>
      <c r="H47" s="28">
        <v>0</v>
      </c>
      <c r="I47" s="27">
        <v>0</v>
      </c>
      <c r="J47" s="28">
        <v>0</v>
      </c>
      <c r="K47" s="27">
        <v>0</v>
      </c>
      <c r="L47" s="28">
        <v>1</v>
      </c>
      <c r="M47" s="27">
        <v>2</v>
      </c>
      <c r="N47" s="28">
        <v>2</v>
      </c>
      <c r="O47" s="27">
        <v>2</v>
      </c>
      <c r="P47" s="28">
        <v>4</v>
      </c>
      <c r="Q47" s="27">
        <v>6</v>
      </c>
    </row>
    <row r="48" spans="2:17" ht="15" customHeight="1" thickTop="1" thickBot="1" x14ac:dyDescent="0.3">
      <c r="B48" s="29" t="s">
        <v>63</v>
      </c>
      <c r="C48" s="30">
        <v>0</v>
      </c>
      <c r="D48" s="31">
        <v>1</v>
      </c>
      <c r="E48" s="32">
        <v>0</v>
      </c>
      <c r="F48" s="31">
        <v>0</v>
      </c>
      <c r="G48" s="32">
        <v>0</v>
      </c>
      <c r="H48" s="31">
        <v>0</v>
      </c>
      <c r="I48" s="32">
        <v>0</v>
      </c>
      <c r="J48" s="31">
        <v>0</v>
      </c>
      <c r="K48" s="32">
        <v>0</v>
      </c>
      <c r="L48" s="31">
        <v>1</v>
      </c>
      <c r="M48" s="32">
        <v>2</v>
      </c>
      <c r="N48" s="31">
        <v>2</v>
      </c>
      <c r="O48" s="32">
        <v>2</v>
      </c>
      <c r="P48" s="31">
        <v>4</v>
      </c>
      <c r="Q48" s="32">
        <v>6</v>
      </c>
    </row>
    <row r="49" spans="2:17" ht="19.5" thickBot="1" x14ac:dyDescent="0.3">
      <c r="B49" s="33" t="s">
        <v>73</v>
      </c>
      <c r="C49" s="34">
        <v>6</v>
      </c>
      <c r="D49" s="35">
        <v>25</v>
      </c>
      <c r="E49" s="34">
        <v>11</v>
      </c>
      <c r="F49" s="36">
        <v>24</v>
      </c>
      <c r="G49" s="34">
        <v>0</v>
      </c>
      <c r="H49" s="36">
        <v>0</v>
      </c>
      <c r="I49" s="34">
        <v>15</v>
      </c>
      <c r="J49" s="36">
        <v>34</v>
      </c>
      <c r="K49" s="34">
        <v>125</v>
      </c>
      <c r="L49" s="36">
        <v>155</v>
      </c>
      <c r="M49" s="34">
        <v>297</v>
      </c>
      <c r="N49" s="36">
        <v>180</v>
      </c>
      <c r="O49" s="34">
        <v>454</v>
      </c>
      <c r="P49" s="36">
        <v>418</v>
      </c>
      <c r="Q49" s="34">
        <v>872</v>
      </c>
    </row>
    <row r="50" spans="2:17" ht="15" customHeight="1" x14ac:dyDescent="0.25">
      <c r="B50" s="38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38"/>
    </row>
    <row r="51" spans="2:17" ht="15" customHeight="1" thickBot="1" x14ac:dyDescent="0.3">
      <c r="B51" s="38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38"/>
    </row>
    <row r="52" spans="2:17" ht="19.5" thickBot="1" x14ac:dyDescent="0.3">
      <c r="B52" s="83"/>
      <c r="C52" s="348" t="str">
        <f>C6</f>
        <v>Promedios Acumulados 2023-2 por Género</v>
      </c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 t="s">
        <v>72</v>
      </c>
      <c r="P52" s="348"/>
      <c r="Q52" s="348" t="s">
        <v>73</v>
      </c>
    </row>
    <row r="53" spans="2:17" ht="15" customHeight="1" thickBot="1" x14ac:dyDescent="0.3">
      <c r="B53" s="348" t="s">
        <v>17</v>
      </c>
      <c r="C53" s="348" t="s">
        <v>18</v>
      </c>
      <c r="D53" s="348"/>
      <c r="E53" s="349" t="s">
        <v>19</v>
      </c>
      <c r="F53" s="349"/>
      <c r="G53" s="349" t="s">
        <v>20</v>
      </c>
      <c r="H53" s="349"/>
      <c r="I53" s="349" t="s">
        <v>21</v>
      </c>
      <c r="J53" s="349"/>
      <c r="K53" s="349" t="s">
        <v>22</v>
      </c>
      <c r="L53" s="349"/>
      <c r="M53" s="349" t="s">
        <v>23</v>
      </c>
      <c r="N53" s="349"/>
      <c r="O53" s="348"/>
      <c r="P53" s="348"/>
      <c r="Q53" s="348"/>
    </row>
    <row r="54" spans="2:17" ht="15.75" customHeight="1" thickBot="1" x14ac:dyDescent="0.3">
      <c r="B54" s="348"/>
      <c r="C54" s="66" t="s">
        <v>74</v>
      </c>
      <c r="D54" s="67" t="s">
        <v>75</v>
      </c>
      <c r="E54" s="66" t="s">
        <v>74</v>
      </c>
      <c r="F54" s="80" t="s">
        <v>75</v>
      </c>
      <c r="G54" s="66" t="s">
        <v>74</v>
      </c>
      <c r="H54" s="81" t="s">
        <v>75</v>
      </c>
      <c r="I54" s="66" t="s">
        <v>74</v>
      </c>
      <c r="J54" s="67" t="s">
        <v>75</v>
      </c>
      <c r="K54" s="66" t="s">
        <v>74</v>
      </c>
      <c r="L54" s="67" t="s">
        <v>75</v>
      </c>
      <c r="M54" s="66" t="s">
        <v>74</v>
      </c>
      <c r="N54" s="67" t="s">
        <v>75</v>
      </c>
      <c r="O54" s="66" t="s">
        <v>74</v>
      </c>
      <c r="P54" s="67" t="s">
        <v>75</v>
      </c>
      <c r="Q54" s="348"/>
    </row>
    <row r="55" spans="2:17" ht="16.5" thickBot="1" x14ac:dyDescent="0.3">
      <c r="B55" s="7" t="s">
        <v>25</v>
      </c>
      <c r="C55" s="216">
        <f t="shared" ref="C55:C67" si="0">IFERROR(C9/SUM(C9:D9),0)</f>
        <v>0</v>
      </c>
      <c r="D55" s="217">
        <f t="shared" ref="D55:D90" si="1">IFERROR(D9/SUM(C9:D9),0)</f>
        <v>1</v>
      </c>
      <c r="E55" s="216">
        <f t="shared" ref="E55:E90" si="2">IFERROR(E9/SUM(E9:F9),0)</f>
        <v>0</v>
      </c>
      <c r="F55" s="217">
        <f t="shared" ref="F55:F90" si="3">IFERROR(F9/SUM(E9:F9),0)</f>
        <v>1</v>
      </c>
      <c r="G55" s="216">
        <f t="shared" ref="G55:G90" si="4">IFERROR(G9/SUM(G9:H9),0)</f>
        <v>0</v>
      </c>
      <c r="H55" s="217">
        <f t="shared" ref="H55:H90" si="5">IFERROR(H9/SUM(G9:H9),0)</f>
        <v>0</v>
      </c>
      <c r="I55" s="216">
        <f t="shared" ref="I55:I90" si="6">IFERROR(I9/SUM(I9:J9),0)</f>
        <v>0.14285714285714285</v>
      </c>
      <c r="J55" s="217">
        <f t="shared" ref="J55:J90" si="7">IFERROR(J9/SUM(I9:J9),0)</f>
        <v>0.8571428571428571</v>
      </c>
      <c r="K55" s="216">
        <f t="shared" ref="K55:K90" si="8">IFERROR(K9/SUM(K9:L9),0)</f>
        <v>0.33333333333333331</v>
      </c>
      <c r="L55" s="217">
        <f t="shared" ref="L55:L90" si="9">IFERROR(L9/SUM(K9:L9),0)</f>
        <v>0.66666666666666663</v>
      </c>
      <c r="M55" s="216">
        <f t="shared" ref="M55:M90" si="10">IFERROR(M9/SUM(M9:N9),0)</f>
        <v>0.58139534883720934</v>
      </c>
      <c r="N55" s="217">
        <f t="shared" ref="N55:N90" si="11">IFERROR(N9/SUM(M9:N9),0)</f>
        <v>0.41860465116279072</v>
      </c>
      <c r="O55" s="216">
        <f t="shared" ref="O55:O90" si="12">IFERROR(O9/SUM(O9:P9),0)</f>
        <v>0.43312101910828027</v>
      </c>
      <c r="P55" s="217">
        <f t="shared" ref="P55:P90" si="13">IFERROR(P9/SUM(O9:P9),0)</f>
        <v>0.56687898089171973</v>
      </c>
      <c r="Q55" s="133">
        <f t="shared" ref="Q55:Q95" si="14">Q9</f>
        <v>157</v>
      </c>
    </row>
    <row r="56" spans="2:17" ht="17.25" thickTop="1" thickBot="1" x14ac:dyDescent="0.3">
      <c r="B56" s="10" t="s">
        <v>26</v>
      </c>
      <c r="C56" s="88">
        <f t="shared" si="0"/>
        <v>0</v>
      </c>
      <c r="D56" s="89">
        <f t="shared" si="1"/>
        <v>1</v>
      </c>
      <c r="E56" s="88">
        <f t="shared" si="2"/>
        <v>0</v>
      </c>
      <c r="F56" s="89">
        <f t="shared" si="3"/>
        <v>1</v>
      </c>
      <c r="G56" s="88">
        <f t="shared" si="4"/>
        <v>0</v>
      </c>
      <c r="H56" s="89">
        <f t="shared" si="5"/>
        <v>0</v>
      </c>
      <c r="I56" s="88">
        <f t="shared" si="6"/>
        <v>0</v>
      </c>
      <c r="J56" s="89">
        <f t="shared" si="7"/>
        <v>1</v>
      </c>
      <c r="K56" s="88">
        <f t="shared" si="8"/>
        <v>0.2</v>
      </c>
      <c r="L56" s="89">
        <f t="shared" si="9"/>
        <v>0.8</v>
      </c>
      <c r="M56" s="88">
        <f t="shared" si="10"/>
        <v>0.51851851851851849</v>
      </c>
      <c r="N56" s="89">
        <f t="shared" si="11"/>
        <v>0.48148148148148145</v>
      </c>
      <c r="O56" s="88">
        <f t="shared" si="12"/>
        <v>0.31147540983606559</v>
      </c>
      <c r="P56" s="89">
        <f t="shared" si="13"/>
        <v>0.68852459016393441</v>
      </c>
      <c r="Q56" s="134">
        <f t="shared" si="14"/>
        <v>61</v>
      </c>
    </row>
    <row r="57" spans="2:17" ht="17.25" thickTop="1" thickBot="1" x14ac:dyDescent="0.3">
      <c r="B57" s="10" t="s">
        <v>27</v>
      </c>
      <c r="C57" s="88">
        <f t="shared" si="0"/>
        <v>0</v>
      </c>
      <c r="D57" s="89">
        <f t="shared" si="1"/>
        <v>1</v>
      </c>
      <c r="E57" s="88">
        <f t="shared" si="2"/>
        <v>0</v>
      </c>
      <c r="F57" s="89">
        <f t="shared" si="3"/>
        <v>1</v>
      </c>
      <c r="G57" s="88">
        <f t="shared" si="4"/>
        <v>0</v>
      </c>
      <c r="H57" s="89">
        <f t="shared" si="5"/>
        <v>0</v>
      </c>
      <c r="I57" s="88">
        <f t="shared" si="6"/>
        <v>0.33333333333333331</v>
      </c>
      <c r="J57" s="89">
        <f t="shared" si="7"/>
        <v>0.66666666666666663</v>
      </c>
      <c r="K57" s="88">
        <f t="shared" si="8"/>
        <v>0.36842105263157893</v>
      </c>
      <c r="L57" s="89">
        <f t="shared" si="9"/>
        <v>0.63157894736842102</v>
      </c>
      <c r="M57" s="88">
        <f t="shared" si="10"/>
        <v>0.625</v>
      </c>
      <c r="N57" s="89">
        <f t="shared" si="11"/>
        <v>0.375</v>
      </c>
      <c r="O57" s="88">
        <f t="shared" si="12"/>
        <v>0.51190476190476186</v>
      </c>
      <c r="P57" s="89">
        <f t="shared" si="13"/>
        <v>0.48809523809523808</v>
      </c>
      <c r="Q57" s="134">
        <f t="shared" si="14"/>
        <v>84</v>
      </c>
    </row>
    <row r="58" spans="2:17" ht="17.25" thickTop="1" thickBot="1" x14ac:dyDescent="0.3">
      <c r="B58" s="10" t="s">
        <v>28</v>
      </c>
      <c r="C58" s="90">
        <f t="shared" si="0"/>
        <v>0</v>
      </c>
      <c r="D58" s="91">
        <f t="shared" si="1"/>
        <v>0</v>
      </c>
      <c r="E58" s="90">
        <f t="shared" si="2"/>
        <v>0</v>
      </c>
      <c r="F58" s="91">
        <f t="shared" si="3"/>
        <v>1</v>
      </c>
      <c r="G58" s="90">
        <f t="shared" si="4"/>
        <v>0</v>
      </c>
      <c r="H58" s="91">
        <f t="shared" si="5"/>
        <v>0</v>
      </c>
      <c r="I58" s="90">
        <f t="shared" si="6"/>
        <v>0</v>
      </c>
      <c r="J58" s="91">
        <f t="shared" si="7"/>
        <v>0</v>
      </c>
      <c r="K58" s="90">
        <f t="shared" si="8"/>
        <v>0.7142857142857143</v>
      </c>
      <c r="L58" s="91">
        <f t="shared" si="9"/>
        <v>0.2857142857142857</v>
      </c>
      <c r="M58" s="90">
        <f t="shared" si="10"/>
        <v>0.33333333333333331</v>
      </c>
      <c r="N58" s="91">
        <f t="shared" si="11"/>
        <v>0.66666666666666663</v>
      </c>
      <c r="O58" s="90">
        <f t="shared" si="12"/>
        <v>0.5</v>
      </c>
      <c r="P58" s="91">
        <f t="shared" si="13"/>
        <v>0.5</v>
      </c>
      <c r="Q58" s="135">
        <f t="shared" si="14"/>
        <v>12</v>
      </c>
    </row>
    <row r="59" spans="2:17" ht="39" customHeight="1" thickTop="1" thickBot="1" x14ac:dyDescent="0.3">
      <c r="B59" s="70" t="s">
        <v>65</v>
      </c>
      <c r="C59" s="92">
        <f t="shared" si="0"/>
        <v>0.5</v>
      </c>
      <c r="D59" s="93">
        <f t="shared" si="1"/>
        <v>0.5</v>
      </c>
      <c r="E59" s="92">
        <f t="shared" si="2"/>
        <v>0.5</v>
      </c>
      <c r="F59" s="93">
        <f t="shared" si="3"/>
        <v>0.5</v>
      </c>
      <c r="G59" s="92">
        <f>IFERROR(G13/SUM(G13:H13),0)</f>
        <v>0</v>
      </c>
      <c r="H59" s="93">
        <f t="shared" si="5"/>
        <v>0</v>
      </c>
      <c r="I59" s="92">
        <f t="shared" si="6"/>
        <v>0.54545454545454541</v>
      </c>
      <c r="J59" s="93">
        <f t="shared" si="7"/>
        <v>0.45454545454545453</v>
      </c>
      <c r="K59" s="92">
        <f t="shared" si="8"/>
        <v>0.65217391304347827</v>
      </c>
      <c r="L59" s="93">
        <f t="shared" si="9"/>
        <v>0.34782608695652173</v>
      </c>
      <c r="M59" s="92">
        <f t="shared" si="10"/>
        <v>0.68888888888888888</v>
      </c>
      <c r="N59" s="93">
        <f t="shared" si="11"/>
        <v>0.31111111111111112</v>
      </c>
      <c r="O59" s="92">
        <f t="shared" si="12"/>
        <v>0.63440860215053763</v>
      </c>
      <c r="P59" s="93">
        <f t="shared" si="13"/>
        <v>0.36559139784946237</v>
      </c>
      <c r="Q59" s="136">
        <f t="shared" si="14"/>
        <v>93</v>
      </c>
    </row>
    <row r="60" spans="2:17" ht="17.25" thickTop="1" thickBot="1" x14ac:dyDescent="0.3">
      <c r="B60" s="10" t="s">
        <v>30</v>
      </c>
      <c r="C60" s="88">
        <f t="shared" si="0"/>
        <v>0.5</v>
      </c>
      <c r="D60" s="89">
        <f t="shared" si="1"/>
        <v>0.5</v>
      </c>
      <c r="E60" s="88">
        <f t="shared" si="2"/>
        <v>0.42857142857142855</v>
      </c>
      <c r="F60" s="89">
        <f t="shared" si="3"/>
        <v>0.5714285714285714</v>
      </c>
      <c r="G60" s="88">
        <f t="shared" si="4"/>
        <v>0</v>
      </c>
      <c r="H60" s="89">
        <f t="shared" si="5"/>
        <v>0</v>
      </c>
      <c r="I60" s="88">
        <f t="shared" si="6"/>
        <v>0.7142857142857143</v>
      </c>
      <c r="J60" s="89">
        <f t="shared" si="7"/>
        <v>0.2857142857142857</v>
      </c>
      <c r="K60" s="88">
        <f t="shared" si="8"/>
        <v>0.61904761904761907</v>
      </c>
      <c r="L60" s="89">
        <f t="shared" si="9"/>
        <v>0.38095238095238093</v>
      </c>
      <c r="M60" s="88">
        <f t="shared" si="10"/>
        <v>0.5</v>
      </c>
      <c r="N60" s="89">
        <f t="shared" si="11"/>
        <v>0.5</v>
      </c>
      <c r="O60" s="88">
        <f t="shared" si="12"/>
        <v>0.56140350877192979</v>
      </c>
      <c r="P60" s="89">
        <f t="shared" si="13"/>
        <v>0.43859649122807015</v>
      </c>
      <c r="Q60" s="134">
        <f t="shared" si="14"/>
        <v>57</v>
      </c>
    </row>
    <row r="61" spans="2:17" ht="17.25" thickTop="1" thickBot="1" x14ac:dyDescent="0.3">
      <c r="B61" s="10" t="s">
        <v>31</v>
      </c>
      <c r="C61" s="88">
        <f t="shared" si="0"/>
        <v>0</v>
      </c>
      <c r="D61" s="89">
        <f t="shared" si="1"/>
        <v>0</v>
      </c>
      <c r="E61" s="88">
        <f t="shared" si="2"/>
        <v>1</v>
      </c>
      <c r="F61" s="89">
        <f t="shared" si="3"/>
        <v>0</v>
      </c>
      <c r="G61" s="88">
        <f t="shared" si="4"/>
        <v>0</v>
      </c>
      <c r="H61" s="89">
        <f t="shared" si="5"/>
        <v>0</v>
      </c>
      <c r="I61" s="88">
        <f t="shared" si="6"/>
        <v>0.33333333333333331</v>
      </c>
      <c r="J61" s="89">
        <f t="shared" si="7"/>
        <v>0.66666666666666663</v>
      </c>
      <c r="K61" s="88">
        <f t="shared" si="8"/>
        <v>1</v>
      </c>
      <c r="L61" s="89">
        <f t="shared" si="9"/>
        <v>0</v>
      </c>
      <c r="M61" s="88">
        <f t="shared" si="10"/>
        <v>0.66666666666666663</v>
      </c>
      <c r="N61" s="89">
        <f t="shared" si="11"/>
        <v>0.33333333333333331</v>
      </c>
      <c r="O61" s="88">
        <f t="shared" si="12"/>
        <v>0.63636363636363635</v>
      </c>
      <c r="P61" s="89">
        <f t="shared" si="13"/>
        <v>0.36363636363636365</v>
      </c>
      <c r="Q61" s="134">
        <f t="shared" si="14"/>
        <v>11</v>
      </c>
    </row>
    <row r="62" spans="2:17" ht="17.25" thickTop="1" thickBot="1" x14ac:dyDescent="0.3">
      <c r="B62" s="10" t="s">
        <v>32</v>
      </c>
      <c r="C62" s="88">
        <f t="shared" si="0"/>
        <v>0</v>
      </c>
      <c r="D62" s="89">
        <f t="shared" si="1"/>
        <v>0</v>
      </c>
      <c r="E62" s="88">
        <f t="shared" si="2"/>
        <v>0</v>
      </c>
      <c r="F62" s="89">
        <f t="shared" si="3"/>
        <v>0</v>
      </c>
      <c r="G62" s="88">
        <f t="shared" si="4"/>
        <v>0</v>
      </c>
      <c r="H62" s="89">
        <f t="shared" si="5"/>
        <v>0</v>
      </c>
      <c r="I62" s="88">
        <f t="shared" si="6"/>
        <v>0</v>
      </c>
      <c r="J62" s="89">
        <f t="shared" si="7"/>
        <v>1</v>
      </c>
      <c r="K62" s="88">
        <f t="shared" si="8"/>
        <v>1</v>
      </c>
      <c r="L62" s="89">
        <f t="shared" si="9"/>
        <v>0</v>
      </c>
      <c r="M62" s="88">
        <f t="shared" si="10"/>
        <v>0.82608695652173914</v>
      </c>
      <c r="N62" s="89">
        <f t="shared" si="11"/>
        <v>0.17391304347826086</v>
      </c>
      <c r="O62" s="88">
        <f t="shared" si="12"/>
        <v>0.8</v>
      </c>
      <c r="P62" s="89">
        <f t="shared" si="13"/>
        <v>0.2</v>
      </c>
      <c r="Q62" s="134">
        <f t="shared" si="14"/>
        <v>25</v>
      </c>
    </row>
    <row r="63" spans="2:17" ht="17.25" thickTop="1" thickBot="1" x14ac:dyDescent="0.3">
      <c r="B63" s="16" t="s">
        <v>33</v>
      </c>
      <c r="C63" s="94">
        <f t="shared" si="0"/>
        <v>0.5</v>
      </c>
      <c r="D63" s="95">
        <f t="shared" si="1"/>
        <v>0.5</v>
      </c>
      <c r="E63" s="94">
        <f t="shared" si="2"/>
        <v>0.5</v>
      </c>
      <c r="F63" s="95">
        <f t="shared" si="3"/>
        <v>0.5</v>
      </c>
      <c r="G63" s="94">
        <f t="shared" si="4"/>
        <v>0</v>
      </c>
      <c r="H63" s="95">
        <f t="shared" si="5"/>
        <v>0</v>
      </c>
      <c r="I63" s="94">
        <f t="shared" si="6"/>
        <v>0.5</v>
      </c>
      <c r="J63" s="95">
        <f t="shared" si="7"/>
        <v>0.5</v>
      </c>
      <c r="K63" s="94">
        <f t="shared" si="8"/>
        <v>0.59139784946236562</v>
      </c>
      <c r="L63" s="95">
        <f t="shared" si="9"/>
        <v>0.40860215053763443</v>
      </c>
      <c r="M63" s="94">
        <f t="shared" si="10"/>
        <v>0.66666666666666663</v>
      </c>
      <c r="N63" s="95">
        <f t="shared" si="11"/>
        <v>0.33333333333333331</v>
      </c>
      <c r="O63" s="94">
        <f t="shared" si="12"/>
        <v>0.61878453038674031</v>
      </c>
      <c r="P63" s="95">
        <f t="shared" si="13"/>
        <v>0.38121546961325969</v>
      </c>
      <c r="Q63" s="137">
        <f t="shared" si="14"/>
        <v>181</v>
      </c>
    </row>
    <row r="64" spans="2:17" ht="17.25" thickTop="1" thickBot="1" x14ac:dyDescent="0.3">
      <c r="B64" s="10" t="s">
        <v>34</v>
      </c>
      <c r="C64" s="88">
        <f t="shared" si="0"/>
        <v>0.5</v>
      </c>
      <c r="D64" s="89">
        <f t="shared" si="1"/>
        <v>0.5</v>
      </c>
      <c r="E64" s="88">
        <f t="shared" si="2"/>
        <v>0.5</v>
      </c>
      <c r="F64" s="89">
        <f t="shared" si="3"/>
        <v>0.5</v>
      </c>
      <c r="G64" s="88">
        <f t="shared" si="4"/>
        <v>0</v>
      </c>
      <c r="H64" s="89">
        <f t="shared" si="5"/>
        <v>0</v>
      </c>
      <c r="I64" s="88">
        <f t="shared" si="6"/>
        <v>0.5</v>
      </c>
      <c r="J64" s="89">
        <f t="shared" si="7"/>
        <v>0.5</v>
      </c>
      <c r="K64" s="88">
        <f t="shared" si="8"/>
        <v>0.50769230769230766</v>
      </c>
      <c r="L64" s="89">
        <f t="shared" si="9"/>
        <v>0.49230769230769234</v>
      </c>
      <c r="M64" s="88">
        <f t="shared" si="10"/>
        <v>0.6607142857142857</v>
      </c>
      <c r="N64" s="89">
        <f t="shared" si="11"/>
        <v>0.3392857142857143</v>
      </c>
      <c r="O64" s="88">
        <f t="shared" si="12"/>
        <v>0.5736434108527132</v>
      </c>
      <c r="P64" s="89">
        <f t="shared" si="13"/>
        <v>0.4263565891472868</v>
      </c>
      <c r="Q64" s="134">
        <f t="shared" si="14"/>
        <v>129</v>
      </c>
    </row>
    <row r="65" spans="2:17" ht="17.25" thickTop="1" thickBot="1" x14ac:dyDescent="0.3">
      <c r="B65" s="10" t="s">
        <v>35</v>
      </c>
      <c r="C65" s="88">
        <f t="shared" si="0"/>
        <v>0</v>
      </c>
      <c r="D65" s="89">
        <f t="shared" si="1"/>
        <v>0</v>
      </c>
      <c r="E65" s="88">
        <f t="shared" si="2"/>
        <v>0</v>
      </c>
      <c r="F65" s="89">
        <f t="shared" si="3"/>
        <v>0</v>
      </c>
      <c r="G65" s="88">
        <f t="shared" si="4"/>
        <v>0</v>
      </c>
      <c r="H65" s="89">
        <f t="shared" si="5"/>
        <v>0</v>
      </c>
      <c r="I65" s="88">
        <f t="shared" si="6"/>
        <v>0</v>
      </c>
      <c r="J65" s="89">
        <f t="shared" si="7"/>
        <v>0</v>
      </c>
      <c r="K65" s="88">
        <f t="shared" si="8"/>
        <v>0.84615384615384615</v>
      </c>
      <c r="L65" s="89">
        <f t="shared" si="9"/>
        <v>0.15384615384615385</v>
      </c>
      <c r="M65" s="88">
        <f t="shared" si="10"/>
        <v>0.7857142857142857</v>
      </c>
      <c r="N65" s="89">
        <f t="shared" si="11"/>
        <v>0.21428571428571427</v>
      </c>
      <c r="O65" s="88">
        <f t="shared" si="12"/>
        <v>0.81481481481481477</v>
      </c>
      <c r="P65" s="89">
        <f t="shared" si="13"/>
        <v>0.18518518518518517</v>
      </c>
      <c r="Q65" s="134">
        <f t="shared" si="14"/>
        <v>27</v>
      </c>
    </row>
    <row r="66" spans="2:17" ht="17.25" thickTop="1" thickBot="1" x14ac:dyDescent="0.3">
      <c r="B66" s="10" t="s">
        <v>36</v>
      </c>
      <c r="C66" s="88">
        <f t="shared" si="0"/>
        <v>0</v>
      </c>
      <c r="D66" s="89">
        <f t="shared" si="1"/>
        <v>0</v>
      </c>
      <c r="E66" s="88">
        <f t="shared" si="2"/>
        <v>0</v>
      </c>
      <c r="F66" s="89">
        <f t="shared" si="3"/>
        <v>0</v>
      </c>
      <c r="G66" s="88">
        <f t="shared" si="4"/>
        <v>0</v>
      </c>
      <c r="H66" s="89">
        <f t="shared" si="5"/>
        <v>0</v>
      </c>
      <c r="I66" s="88">
        <f t="shared" si="6"/>
        <v>0.5</v>
      </c>
      <c r="J66" s="89">
        <f t="shared" si="7"/>
        <v>0.5</v>
      </c>
      <c r="K66" s="88">
        <f t="shared" si="8"/>
        <v>0.73333333333333328</v>
      </c>
      <c r="L66" s="89">
        <f t="shared" si="9"/>
        <v>0.26666666666666666</v>
      </c>
      <c r="M66" s="88">
        <f t="shared" si="10"/>
        <v>0.5</v>
      </c>
      <c r="N66" s="89">
        <f t="shared" si="11"/>
        <v>0.5</v>
      </c>
      <c r="O66" s="88">
        <f t="shared" si="12"/>
        <v>0.64</v>
      </c>
      <c r="P66" s="89">
        <f t="shared" si="13"/>
        <v>0.36</v>
      </c>
      <c r="Q66" s="134">
        <f t="shared" si="14"/>
        <v>25</v>
      </c>
    </row>
    <row r="67" spans="2:17" ht="17.25" thickTop="1" thickBot="1" x14ac:dyDescent="0.3">
      <c r="B67" s="19" t="s">
        <v>37</v>
      </c>
      <c r="C67" s="86">
        <f t="shared" si="0"/>
        <v>0.2</v>
      </c>
      <c r="D67" s="87">
        <f t="shared" si="1"/>
        <v>0.8</v>
      </c>
      <c r="E67" s="86">
        <f t="shared" si="2"/>
        <v>0.14285714285714285</v>
      </c>
      <c r="F67" s="87">
        <f t="shared" si="3"/>
        <v>0.8571428571428571</v>
      </c>
      <c r="G67" s="86">
        <f t="shared" si="4"/>
        <v>0</v>
      </c>
      <c r="H67" s="87">
        <f t="shared" si="5"/>
        <v>0</v>
      </c>
      <c r="I67" s="86">
        <f t="shared" si="6"/>
        <v>0.19047619047619047</v>
      </c>
      <c r="J67" s="87">
        <f t="shared" si="7"/>
        <v>0.80952380952380953</v>
      </c>
      <c r="K67" s="86">
        <f t="shared" si="8"/>
        <v>0.26865671641791045</v>
      </c>
      <c r="L67" s="87">
        <f t="shared" si="9"/>
        <v>0.73134328358208955</v>
      </c>
      <c r="M67" s="86">
        <f t="shared" si="10"/>
        <v>0.35714285714285715</v>
      </c>
      <c r="N67" s="87">
        <f t="shared" si="11"/>
        <v>0.6428571428571429</v>
      </c>
      <c r="O67" s="86">
        <f t="shared" si="12"/>
        <v>0.28021978021978022</v>
      </c>
      <c r="P67" s="87">
        <f t="shared" si="13"/>
        <v>0.71978021978021978</v>
      </c>
      <c r="Q67" s="138">
        <f t="shared" si="14"/>
        <v>182</v>
      </c>
    </row>
    <row r="68" spans="2:17" ht="17.25" thickTop="1" thickBot="1" x14ac:dyDescent="0.3">
      <c r="B68" s="20" t="s">
        <v>38</v>
      </c>
      <c r="C68" s="96">
        <f t="shared" ref="C68:C90" si="15">IFERROR(C22/SUM(C22:D22),0)</f>
        <v>0</v>
      </c>
      <c r="D68" s="97">
        <f t="shared" si="1"/>
        <v>1</v>
      </c>
      <c r="E68" s="96">
        <f t="shared" si="2"/>
        <v>0</v>
      </c>
      <c r="F68" s="97">
        <f t="shared" si="3"/>
        <v>1</v>
      </c>
      <c r="G68" s="96">
        <f t="shared" si="4"/>
        <v>0</v>
      </c>
      <c r="H68" s="97">
        <f t="shared" si="5"/>
        <v>0</v>
      </c>
      <c r="I68" s="96">
        <f t="shared" si="6"/>
        <v>0</v>
      </c>
      <c r="J68" s="97">
        <f t="shared" si="7"/>
        <v>1</v>
      </c>
      <c r="K68" s="96">
        <f t="shared" si="8"/>
        <v>0.23076923076923078</v>
      </c>
      <c r="L68" s="97">
        <f t="shared" si="9"/>
        <v>0.76923076923076927</v>
      </c>
      <c r="M68" s="96">
        <f t="shared" si="10"/>
        <v>0.38461538461538464</v>
      </c>
      <c r="N68" s="97">
        <f t="shared" si="11"/>
        <v>0.61538461538461542</v>
      </c>
      <c r="O68" s="96">
        <f t="shared" si="12"/>
        <v>0.23529411764705882</v>
      </c>
      <c r="P68" s="97">
        <f t="shared" si="13"/>
        <v>0.76470588235294112</v>
      </c>
      <c r="Q68" s="139">
        <f t="shared" si="14"/>
        <v>34</v>
      </c>
    </row>
    <row r="69" spans="2:17" ht="17.25" thickTop="1" thickBot="1" x14ac:dyDescent="0.3">
      <c r="B69" s="10" t="s">
        <v>39</v>
      </c>
      <c r="C69" s="88">
        <f t="shared" si="15"/>
        <v>0.33333333333333331</v>
      </c>
      <c r="D69" s="89">
        <f t="shared" si="1"/>
        <v>0.66666666666666663</v>
      </c>
      <c r="E69" s="88">
        <f t="shared" si="2"/>
        <v>0.18181818181818182</v>
      </c>
      <c r="F69" s="89">
        <f t="shared" si="3"/>
        <v>0.81818181818181823</v>
      </c>
      <c r="G69" s="88">
        <f t="shared" si="4"/>
        <v>0</v>
      </c>
      <c r="H69" s="89">
        <f t="shared" si="5"/>
        <v>0</v>
      </c>
      <c r="I69" s="88">
        <f t="shared" si="6"/>
        <v>0.22222222222222221</v>
      </c>
      <c r="J69" s="89">
        <f t="shared" si="7"/>
        <v>0.77777777777777779</v>
      </c>
      <c r="K69" s="88">
        <f t="shared" si="8"/>
        <v>0.2</v>
      </c>
      <c r="L69" s="89">
        <f t="shared" si="9"/>
        <v>0.8</v>
      </c>
      <c r="M69" s="88">
        <f t="shared" si="10"/>
        <v>0.4</v>
      </c>
      <c r="N69" s="89">
        <f t="shared" si="11"/>
        <v>0.6</v>
      </c>
      <c r="O69" s="88">
        <f t="shared" si="12"/>
        <v>0.27397260273972601</v>
      </c>
      <c r="P69" s="89">
        <f t="shared" si="13"/>
        <v>0.72602739726027399</v>
      </c>
      <c r="Q69" s="134">
        <f t="shared" si="14"/>
        <v>73</v>
      </c>
    </row>
    <row r="70" spans="2:17" ht="17.25" thickTop="1" thickBot="1" x14ac:dyDescent="0.3">
      <c r="B70" s="10" t="s">
        <v>40</v>
      </c>
      <c r="C70" s="88">
        <f t="shared" si="15"/>
        <v>1</v>
      </c>
      <c r="D70" s="89">
        <f t="shared" si="1"/>
        <v>0</v>
      </c>
      <c r="E70" s="88">
        <f t="shared" si="2"/>
        <v>0</v>
      </c>
      <c r="F70" s="89">
        <f t="shared" si="3"/>
        <v>0</v>
      </c>
      <c r="G70" s="88">
        <f t="shared" si="4"/>
        <v>0</v>
      </c>
      <c r="H70" s="89">
        <f t="shared" si="5"/>
        <v>0</v>
      </c>
      <c r="I70" s="88">
        <f t="shared" si="6"/>
        <v>0</v>
      </c>
      <c r="J70" s="89">
        <f t="shared" si="7"/>
        <v>1</v>
      </c>
      <c r="K70" s="88">
        <f t="shared" si="8"/>
        <v>0</v>
      </c>
      <c r="L70" s="89">
        <f t="shared" si="9"/>
        <v>1</v>
      </c>
      <c r="M70" s="88">
        <f t="shared" si="10"/>
        <v>0</v>
      </c>
      <c r="N70" s="89">
        <f t="shared" si="11"/>
        <v>1</v>
      </c>
      <c r="O70" s="88">
        <f t="shared" si="12"/>
        <v>0.16666666666666666</v>
      </c>
      <c r="P70" s="89">
        <f t="shared" si="13"/>
        <v>0.83333333333333337</v>
      </c>
      <c r="Q70" s="134">
        <f t="shared" si="14"/>
        <v>6</v>
      </c>
    </row>
    <row r="71" spans="2:17" ht="17.25" thickTop="1" thickBot="1" x14ac:dyDescent="0.3">
      <c r="B71" s="20" t="s">
        <v>41</v>
      </c>
      <c r="C71" s="96">
        <f t="shared" si="15"/>
        <v>0</v>
      </c>
      <c r="D71" s="97">
        <f t="shared" si="1"/>
        <v>0</v>
      </c>
      <c r="E71" s="96">
        <f t="shared" si="2"/>
        <v>0</v>
      </c>
      <c r="F71" s="97">
        <f t="shared" si="3"/>
        <v>1</v>
      </c>
      <c r="G71" s="96">
        <f t="shared" si="4"/>
        <v>0</v>
      </c>
      <c r="H71" s="97">
        <f t="shared" si="5"/>
        <v>0</v>
      </c>
      <c r="I71" s="96">
        <f t="shared" si="6"/>
        <v>0</v>
      </c>
      <c r="J71" s="97">
        <f t="shared" si="7"/>
        <v>1</v>
      </c>
      <c r="K71" s="96">
        <f t="shared" si="8"/>
        <v>0</v>
      </c>
      <c r="L71" s="97">
        <f t="shared" si="9"/>
        <v>1</v>
      </c>
      <c r="M71" s="96">
        <f t="shared" si="10"/>
        <v>0</v>
      </c>
      <c r="N71" s="97">
        <f t="shared" si="11"/>
        <v>1</v>
      </c>
      <c r="O71" s="96">
        <f t="shared" si="12"/>
        <v>0</v>
      </c>
      <c r="P71" s="97">
        <f t="shared" si="13"/>
        <v>1</v>
      </c>
      <c r="Q71" s="139">
        <f t="shared" si="14"/>
        <v>12</v>
      </c>
    </row>
    <row r="72" spans="2:17" ht="17.25" thickTop="1" thickBot="1" x14ac:dyDescent="0.3">
      <c r="B72" s="10" t="s">
        <v>42</v>
      </c>
      <c r="C72" s="88">
        <f t="shared" si="15"/>
        <v>0</v>
      </c>
      <c r="D72" s="89">
        <f t="shared" si="1"/>
        <v>0</v>
      </c>
      <c r="E72" s="88">
        <f t="shared" si="2"/>
        <v>0</v>
      </c>
      <c r="F72" s="89">
        <f t="shared" si="3"/>
        <v>0</v>
      </c>
      <c r="G72" s="88">
        <f t="shared" si="4"/>
        <v>0</v>
      </c>
      <c r="H72" s="89">
        <f t="shared" si="5"/>
        <v>0</v>
      </c>
      <c r="I72" s="88">
        <f t="shared" si="6"/>
        <v>0.5</v>
      </c>
      <c r="J72" s="89">
        <f t="shared" si="7"/>
        <v>0.5</v>
      </c>
      <c r="K72" s="88">
        <f t="shared" si="8"/>
        <v>0.44444444444444442</v>
      </c>
      <c r="L72" s="89">
        <f t="shared" si="9"/>
        <v>0.55555555555555558</v>
      </c>
      <c r="M72" s="88">
        <f t="shared" si="10"/>
        <v>0.55555555555555558</v>
      </c>
      <c r="N72" s="89">
        <f t="shared" si="11"/>
        <v>0.44444444444444442</v>
      </c>
      <c r="O72" s="88">
        <f t="shared" si="12"/>
        <v>0.5</v>
      </c>
      <c r="P72" s="89">
        <f t="shared" si="13"/>
        <v>0.5</v>
      </c>
      <c r="Q72" s="134">
        <f t="shared" si="14"/>
        <v>40</v>
      </c>
    </row>
    <row r="73" spans="2:17" ht="17.25" thickTop="1" thickBot="1" x14ac:dyDescent="0.3">
      <c r="B73" s="10" t="s">
        <v>43</v>
      </c>
      <c r="C73" s="88">
        <f t="shared" si="15"/>
        <v>0</v>
      </c>
      <c r="D73" s="89">
        <f t="shared" si="1"/>
        <v>1</v>
      </c>
      <c r="E73" s="88">
        <f t="shared" si="2"/>
        <v>0</v>
      </c>
      <c r="F73" s="89">
        <f t="shared" si="3"/>
        <v>0</v>
      </c>
      <c r="G73" s="88">
        <f t="shared" si="4"/>
        <v>0</v>
      </c>
      <c r="H73" s="89">
        <f t="shared" si="5"/>
        <v>0</v>
      </c>
      <c r="I73" s="88">
        <f t="shared" si="6"/>
        <v>0</v>
      </c>
      <c r="J73" s="89">
        <f t="shared" si="7"/>
        <v>1</v>
      </c>
      <c r="K73" s="88">
        <f t="shared" si="8"/>
        <v>0.33333333333333331</v>
      </c>
      <c r="L73" s="89">
        <f t="shared" si="9"/>
        <v>0.66666666666666663</v>
      </c>
      <c r="M73" s="88">
        <f t="shared" si="10"/>
        <v>0</v>
      </c>
      <c r="N73" s="89">
        <f t="shared" si="11"/>
        <v>1</v>
      </c>
      <c r="O73" s="88">
        <f t="shared" si="12"/>
        <v>0.11764705882352941</v>
      </c>
      <c r="P73" s="89">
        <f t="shared" si="13"/>
        <v>0.88235294117647056</v>
      </c>
      <c r="Q73" s="134">
        <f t="shared" si="14"/>
        <v>17</v>
      </c>
    </row>
    <row r="74" spans="2:17" ht="37.5" customHeight="1" thickTop="1" thickBot="1" x14ac:dyDescent="0.3">
      <c r="B74" s="23" t="s">
        <v>66</v>
      </c>
      <c r="C74" s="94">
        <f t="shared" si="15"/>
        <v>0</v>
      </c>
      <c r="D74" s="95">
        <f t="shared" si="1"/>
        <v>0</v>
      </c>
      <c r="E74" s="94">
        <f t="shared" si="2"/>
        <v>1</v>
      </c>
      <c r="F74" s="95">
        <f t="shared" si="3"/>
        <v>0</v>
      </c>
      <c r="G74" s="94">
        <f t="shared" si="4"/>
        <v>0</v>
      </c>
      <c r="H74" s="95">
        <f t="shared" si="5"/>
        <v>0</v>
      </c>
      <c r="I74" s="94">
        <f t="shared" si="6"/>
        <v>0</v>
      </c>
      <c r="J74" s="95">
        <f t="shared" si="7"/>
        <v>1</v>
      </c>
      <c r="K74" s="94">
        <f t="shared" si="8"/>
        <v>0.375</v>
      </c>
      <c r="L74" s="95">
        <f t="shared" si="9"/>
        <v>0.625</v>
      </c>
      <c r="M74" s="94">
        <f t="shared" si="10"/>
        <v>0.73255813953488369</v>
      </c>
      <c r="N74" s="95">
        <f t="shared" si="11"/>
        <v>0.26744186046511625</v>
      </c>
      <c r="O74" s="94">
        <f t="shared" si="12"/>
        <v>0.66666666666666663</v>
      </c>
      <c r="P74" s="95">
        <f t="shared" si="13"/>
        <v>0.33333333333333331</v>
      </c>
      <c r="Q74" s="137">
        <f t="shared" si="14"/>
        <v>105</v>
      </c>
    </row>
    <row r="75" spans="2:17" ht="17.25" thickTop="1" thickBot="1" x14ac:dyDescent="0.3">
      <c r="B75" s="20" t="s">
        <v>45</v>
      </c>
      <c r="C75" s="96">
        <f t="shared" si="15"/>
        <v>0</v>
      </c>
      <c r="D75" s="97">
        <f t="shared" si="1"/>
        <v>0</v>
      </c>
      <c r="E75" s="96">
        <f t="shared" si="2"/>
        <v>1</v>
      </c>
      <c r="F75" s="97">
        <f t="shared" si="3"/>
        <v>0</v>
      </c>
      <c r="G75" s="96">
        <f t="shared" si="4"/>
        <v>0</v>
      </c>
      <c r="H75" s="97">
        <f t="shared" si="5"/>
        <v>0</v>
      </c>
      <c r="I75" s="96">
        <f t="shared" si="6"/>
        <v>0</v>
      </c>
      <c r="J75" s="97">
        <f t="shared" si="7"/>
        <v>0</v>
      </c>
      <c r="K75" s="96">
        <f t="shared" si="8"/>
        <v>1</v>
      </c>
      <c r="L75" s="97">
        <f t="shared" si="9"/>
        <v>0</v>
      </c>
      <c r="M75" s="96">
        <f t="shared" si="10"/>
        <v>0.875</v>
      </c>
      <c r="N75" s="97">
        <f t="shared" si="11"/>
        <v>0.125</v>
      </c>
      <c r="O75" s="96">
        <f t="shared" si="12"/>
        <v>0.88636363636363635</v>
      </c>
      <c r="P75" s="97">
        <f t="shared" si="13"/>
        <v>0.11363636363636363</v>
      </c>
      <c r="Q75" s="139">
        <f t="shared" si="14"/>
        <v>44</v>
      </c>
    </row>
    <row r="76" spans="2:17" ht="17.25" thickTop="1" thickBot="1" x14ac:dyDescent="0.3">
      <c r="B76" s="10" t="s">
        <v>46</v>
      </c>
      <c r="C76" s="88">
        <f t="shared" si="15"/>
        <v>0</v>
      </c>
      <c r="D76" s="89">
        <f t="shared" si="1"/>
        <v>0</v>
      </c>
      <c r="E76" s="88">
        <f t="shared" si="2"/>
        <v>0</v>
      </c>
      <c r="F76" s="89">
        <f t="shared" si="3"/>
        <v>0</v>
      </c>
      <c r="G76" s="88">
        <f t="shared" si="4"/>
        <v>0</v>
      </c>
      <c r="H76" s="89">
        <f t="shared" si="5"/>
        <v>0</v>
      </c>
      <c r="I76" s="88">
        <f t="shared" si="6"/>
        <v>0</v>
      </c>
      <c r="J76" s="89">
        <f t="shared" si="7"/>
        <v>0</v>
      </c>
      <c r="K76" s="88">
        <f t="shared" si="8"/>
        <v>0.33333333333333331</v>
      </c>
      <c r="L76" s="89">
        <f t="shared" si="9"/>
        <v>0.66666666666666663</v>
      </c>
      <c r="M76" s="88">
        <f t="shared" si="10"/>
        <v>0.7</v>
      </c>
      <c r="N76" s="89">
        <f t="shared" si="11"/>
        <v>0.3</v>
      </c>
      <c r="O76" s="88">
        <f t="shared" si="12"/>
        <v>0.63888888888888884</v>
      </c>
      <c r="P76" s="89">
        <f t="shared" si="13"/>
        <v>0.3611111111111111</v>
      </c>
      <c r="Q76" s="134">
        <f t="shared" si="14"/>
        <v>36</v>
      </c>
    </row>
    <row r="77" spans="2:17" ht="17.25" thickTop="1" thickBot="1" x14ac:dyDescent="0.3">
      <c r="B77" s="10" t="s">
        <v>47</v>
      </c>
      <c r="C77" s="88">
        <f t="shared" si="15"/>
        <v>0</v>
      </c>
      <c r="D77" s="89">
        <f t="shared" si="1"/>
        <v>0</v>
      </c>
      <c r="E77" s="88">
        <f t="shared" si="2"/>
        <v>0</v>
      </c>
      <c r="F77" s="89">
        <f t="shared" si="3"/>
        <v>0</v>
      </c>
      <c r="G77" s="88">
        <f t="shared" si="4"/>
        <v>0</v>
      </c>
      <c r="H77" s="89">
        <f t="shared" si="5"/>
        <v>0</v>
      </c>
      <c r="I77" s="88">
        <f t="shared" si="6"/>
        <v>0</v>
      </c>
      <c r="J77" s="89">
        <f t="shared" si="7"/>
        <v>0</v>
      </c>
      <c r="K77" s="88">
        <f t="shared" si="8"/>
        <v>0.5</v>
      </c>
      <c r="L77" s="89">
        <f t="shared" si="9"/>
        <v>0.5</v>
      </c>
      <c r="M77" s="88">
        <f t="shared" si="10"/>
        <v>0</v>
      </c>
      <c r="N77" s="89">
        <f t="shared" si="11"/>
        <v>1</v>
      </c>
      <c r="O77" s="88">
        <f t="shared" si="12"/>
        <v>0.25</v>
      </c>
      <c r="P77" s="89">
        <f t="shared" si="13"/>
        <v>0.75</v>
      </c>
      <c r="Q77" s="134">
        <f t="shared" si="14"/>
        <v>4</v>
      </c>
    </row>
    <row r="78" spans="2:17" ht="17.25" thickTop="1" thickBot="1" x14ac:dyDescent="0.3">
      <c r="B78" s="10" t="s">
        <v>48</v>
      </c>
      <c r="C78" s="88">
        <f t="shared" si="15"/>
        <v>0</v>
      </c>
      <c r="D78" s="89">
        <f t="shared" si="1"/>
        <v>0</v>
      </c>
      <c r="E78" s="88">
        <f t="shared" si="2"/>
        <v>0</v>
      </c>
      <c r="F78" s="89">
        <f t="shared" si="3"/>
        <v>0</v>
      </c>
      <c r="G78" s="88">
        <f t="shared" si="4"/>
        <v>0</v>
      </c>
      <c r="H78" s="89">
        <f t="shared" si="5"/>
        <v>0</v>
      </c>
      <c r="I78" s="88">
        <f t="shared" si="6"/>
        <v>0</v>
      </c>
      <c r="J78" s="89">
        <f t="shared" si="7"/>
        <v>1</v>
      </c>
      <c r="K78" s="88">
        <f t="shared" si="8"/>
        <v>0</v>
      </c>
      <c r="L78" s="89">
        <f t="shared" si="9"/>
        <v>1</v>
      </c>
      <c r="M78" s="88">
        <f t="shared" si="10"/>
        <v>0.5</v>
      </c>
      <c r="N78" s="89">
        <f t="shared" si="11"/>
        <v>0.5</v>
      </c>
      <c r="O78" s="88">
        <f t="shared" si="12"/>
        <v>0.33333333333333331</v>
      </c>
      <c r="P78" s="89">
        <f t="shared" si="13"/>
        <v>0.66666666666666663</v>
      </c>
      <c r="Q78" s="134">
        <f t="shared" si="14"/>
        <v>21</v>
      </c>
    </row>
    <row r="79" spans="2:17" ht="34.5" customHeight="1" thickTop="1" thickBot="1" x14ac:dyDescent="0.3">
      <c r="B79" s="23" t="s">
        <v>67</v>
      </c>
      <c r="C79" s="94">
        <f t="shared" si="15"/>
        <v>0</v>
      </c>
      <c r="D79" s="95">
        <f t="shared" si="1"/>
        <v>1</v>
      </c>
      <c r="E79" s="94">
        <f t="shared" si="2"/>
        <v>0</v>
      </c>
      <c r="F79" s="95">
        <f t="shared" si="3"/>
        <v>1</v>
      </c>
      <c r="G79" s="94">
        <f t="shared" si="4"/>
        <v>0</v>
      </c>
      <c r="H79" s="95">
        <f t="shared" si="5"/>
        <v>0</v>
      </c>
      <c r="I79" s="94">
        <f t="shared" si="6"/>
        <v>0.5</v>
      </c>
      <c r="J79" s="95">
        <f t="shared" si="7"/>
        <v>0.5</v>
      </c>
      <c r="K79" s="94">
        <f t="shared" si="8"/>
        <v>0.63636363636363635</v>
      </c>
      <c r="L79" s="95">
        <f t="shared" si="9"/>
        <v>0.36363636363636365</v>
      </c>
      <c r="M79" s="94">
        <f t="shared" si="10"/>
        <v>0.66666666666666663</v>
      </c>
      <c r="N79" s="95">
        <f t="shared" si="11"/>
        <v>0.33333333333333331</v>
      </c>
      <c r="O79" s="94">
        <f t="shared" si="12"/>
        <v>0.62352941176470589</v>
      </c>
      <c r="P79" s="95">
        <f t="shared" si="13"/>
        <v>0.37647058823529411</v>
      </c>
      <c r="Q79" s="137">
        <f t="shared" si="14"/>
        <v>85</v>
      </c>
    </row>
    <row r="80" spans="2:17" ht="17.25" thickTop="1" thickBot="1" x14ac:dyDescent="0.3">
      <c r="B80" s="10" t="s">
        <v>50</v>
      </c>
      <c r="C80" s="88">
        <f t="shared" si="15"/>
        <v>0</v>
      </c>
      <c r="D80" s="89">
        <f t="shared" si="1"/>
        <v>0</v>
      </c>
      <c r="E80" s="88">
        <f t="shared" si="2"/>
        <v>0</v>
      </c>
      <c r="F80" s="89">
        <f t="shared" si="3"/>
        <v>0</v>
      </c>
      <c r="G80" s="88">
        <f t="shared" si="4"/>
        <v>0</v>
      </c>
      <c r="H80" s="89">
        <f t="shared" si="5"/>
        <v>0</v>
      </c>
      <c r="I80" s="88">
        <f t="shared" si="6"/>
        <v>0</v>
      </c>
      <c r="J80" s="89">
        <f t="shared" si="7"/>
        <v>1</v>
      </c>
      <c r="K80" s="88">
        <f t="shared" si="8"/>
        <v>0.4</v>
      </c>
      <c r="L80" s="89">
        <f t="shared" si="9"/>
        <v>0.6</v>
      </c>
      <c r="M80" s="88">
        <f t="shared" si="10"/>
        <v>0.66666666666666663</v>
      </c>
      <c r="N80" s="89">
        <f t="shared" si="11"/>
        <v>0.33333333333333331</v>
      </c>
      <c r="O80" s="88">
        <f t="shared" si="12"/>
        <v>0.61111111111111116</v>
      </c>
      <c r="P80" s="89">
        <f t="shared" si="13"/>
        <v>0.3888888888888889</v>
      </c>
      <c r="Q80" s="134">
        <f t="shared" si="14"/>
        <v>36</v>
      </c>
    </row>
    <row r="81" spans="2:17" ht="17.25" thickTop="1" thickBot="1" x14ac:dyDescent="0.3">
      <c r="B81" s="10" t="s">
        <v>51</v>
      </c>
      <c r="C81" s="88">
        <f t="shared" si="15"/>
        <v>0</v>
      </c>
      <c r="D81" s="89">
        <f t="shared" si="1"/>
        <v>1</v>
      </c>
      <c r="E81" s="88">
        <f t="shared" si="2"/>
        <v>0</v>
      </c>
      <c r="F81" s="89">
        <f t="shared" si="3"/>
        <v>1</v>
      </c>
      <c r="G81" s="88">
        <f t="shared" si="4"/>
        <v>0</v>
      </c>
      <c r="H81" s="89">
        <f t="shared" si="5"/>
        <v>0</v>
      </c>
      <c r="I81" s="88">
        <f t="shared" si="6"/>
        <v>0.66666666666666663</v>
      </c>
      <c r="J81" s="89">
        <f t="shared" si="7"/>
        <v>0.33333333333333331</v>
      </c>
      <c r="K81" s="88">
        <f t="shared" si="8"/>
        <v>0.8</v>
      </c>
      <c r="L81" s="89">
        <f t="shared" si="9"/>
        <v>0.2</v>
      </c>
      <c r="M81" s="88">
        <f t="shared" si="10"/>
        <v>0.68</v>
      </c>
      <c r="N81" s="89">
        <f t="shared" si="11"/>
        <v>0.32</v>
      </c>
      <c r="O81" s="88">
        <f t="shared" si="12"/>
        <v>0.6216216216216216</v>
      </c>
      <c r="P81" s="89">
        <f t="shared" si="13"/>
        <v>0.3783783783783784</v>
      </c>
      <c r="Q81" s="134">
        <f t="shared" si="14"/>
        <v>37</v>
      </c>
    </row>
    <row r="82" spans="2:17" ht="17.25" thickTop="1" thickBot="1" x14ac:dyDescent="0.3">
      <c r="B82" s="10" t="s">
        <v>52</v>
      </c>
      <c r="C82" s="88">
        <f t="shared" si="15"/>
        <v>0</v>
      </c>
      <c r="D82" s="89">
        <f t="shared" si="1"/>
        <v>0</v>
      </c>
      <c r="E82" s="88">
        <f t="shared" si="2"/>
        <v>0</v>
      </c>
      <c r="F82" s="89">
        <f t="shared" si="3"/>
        <v>0</v>
      </c>
      <c r="G82" s="88">
        <f t="shared" si="4"/>
        <v>0</v>
      </c>
      <c r="H82" s="89">
        <f t="shared" si="5"/>
        <v>0</v>
      </c>
      <c r="I82" s="88">
        <f t="shared" si="6"/>
        <v>0</v>
      </c>
      <c r="J82" s="89">
        <f t="shared" si="7"/>
        <v>0</v>
      </c>
      <c r="K82" s="88">
        <f t="shared" si="8"/>
        <v>1</v>
      </c>
      <c r="L82" s="89">
        <f t="shared" si="9"/>
        <v>0</v>
      </c>
      <c r="M82" s="88">
        <f t="shared" si="10"/>
        <v>0.63636363636363635</v>
      </c>
      <c r="N82" s="89">
        <f t="shared" si="11"/>
        <v>0.36363636363636365</v>
      </c>
      <c r="O82" s="88">
        <f t="shared" si="12"/>
        <v>0.66666666666666663</v>
      </c>
      <c r="P82" s="89">
        <f t="shared" si="13"/>
        <v>0.33333333333333331</v>
      </c>
      <c r="Q82" s="134">
        <f t="shared" si="14"/>
        <v>12</v>
      </c>
    </row>
    <row r="83" spans="2:17" ht="39.75" customHeight="1" thickTop="1" thickBot="1" x14ac:dyDescent="0.3">
      <c r="B83" s="23" t="s">
        <v>53</v>
      </c>
      <c r="C83" s="94">
        <f t="shared" si="15"/>
        <v>0</v>
      </c>
      <c r="D83" s="95">
        <f t="shared" si="1"/>
        <v>0</v>
      </c>
      <c r="E83" s="94">
        <f t="shared" si="2"/>
        <v>1</v>
      </c>
      <c r="F83" s="95">
        <f t="shared" si="3"/>
        <v>0</v>
      </c>
      <c r="G83" s="94">
        <f t="shared" si="4"/>
        <v>0</v>
      </c>
      <c r="H83" s="95">
        <f t="shared" si="5"/>
        <v>0</v>
      </c>
      <c r="I83" s="94">
        <f t="shared" si="6"/>
        <v>0</v>
      </c>
      <c r="J83" s="95">
        <f t="shared" si="7"/>
        <v>0</v>
      </c>
      <c r="K83" s="94">
        <f t="shared" si="8"/>
        <v>1</v>
      </c>
      <c r="L83" s="95">
        <f t="shared" si="9"/>
        <v>0</v>
      </c>
      <c r="M83" s="94">
        <f t="shared" si="10"/>
        <v>1</v>
      </c>
      <c r="N83" s="95">
        <f t="shared" si="11"/>
        <v>0</v>
      </c>
      <c r="O83" s="94">
        <f t="shared" si="12"/>
        <v>1</v>
      </c>
      <c r="P83" s="95">
        <f t="shared" si="13"/>
        <v>0</v>
      </c>
      <c r="Q83" s="137">
        <f t="shared" si="14"/>
        <v>8</v>
      </c>
    </row>
    <row r="84" spans="2:17" ht="17.25" thickTop="1" thickBot="1" x14ac:dyDescent="0.3">
      <c r="B84" s="10" t="s">
        <v>54</v>
      </c>
      <c r="C84" s="88">
        <f t="shared" si="15"/>
        <v>0</v>
      </c>
      <c r="D84" s="89">
        <f t="shared" si="1"/>
        <v>0</v>
      </c>
      <c r="E84" s="88">
        <f t="shared" si="2"/>
        <v>1</v>
      </c>
      <c r="F84" s="89">
        <f t="shared" si="3"/>
        <v>0</v>
      </c>
      <c r="G84" s="88">
        <f t="shared" si="4"/>
        <v>0</v>
      </c>
      <c r="H84" s="89">
        <f t="shared" si="5"/>
        <v>0</v>
      </c>
      <c r="I84" s="88">
        <f t="shared" si="6"/>
        <v>0</v>
      </c>
      <c r="J84" s="89">
        <f t="shared" si="7"/>
        <v>0</v>
      </c>
      <c r="K84" s="88">
        <f t="shared" si="8"/>
        <v>1</v>
      </c>
      <c r="L84" s="89">
        <f t="shared" si="9"/>
        <v>0</v>
      </c>
      <c r="M84" s="88">
        <f t="shared" si="10"/>
        <v>1</v>
      </c>
      <c r="N84" s="89">
        <f t="shared" si="11"/>
        <v>0</v>
      </c>
      <c r="O84" s="88">
        <f t="shared" si="12"/>
        <v>1</v>
      </c>
      <c r="P84" s="89">
        <f t="shared" si="13"/>
        <v>0</v>
      </c>
      <c r="Q84" s="134">
        <f t="shared" si="14"/>
        <v>8</v>
      </c>
    </row>
    <row r="85" spans="2:17" ht="17.25" thickTop="1" thickBot="1" x14ac:dyDescent="0.3">
      <c r="B85" s="10" t="s">
        <v>68</v>
      </c>
      <c r="C85" s="88">
        <f t="shared" si="15"/>
        <v>0</v>
      </c>
      <c r="D85" s="89">
        <f t="shared" si="1"/>
        <v>0</v>
      </c>
      <c r="E85" s="88">
        <f t="shared" si="2"/>
        <v>0</v>
      </c>
      <c r="F85" s="89">
        <f t="shared" si="3"/>
        <v>0</v>
      </c>
      <c r="G85" s="88">
        <f t="shared" si="4"/>
        <v>0</v>
      </c>
      <c r="H85" s="89">
        <f t="shared" si="5"/>
        <v>0</v>
      </c>
      <c r="I85" s="88">
        <f t="shared" si="6"/>
        <v>0</v>
      </c>
      <c r="J85" s="89">
        <f t="shared" si="7"/>
        <v>0</v>
      </c>
      <c r="K85" s="88">
        <f t="shared" si="8"/>
        <v>0</v>
      </c>
      <c r="L85" s="89">
        <f t="shared" si="9"/>
        <v>0</v>
      </c>
      <c r="M85" s="88">
        <f t="shared" si="10"/>
        <v>0</v>
      </c>
      <c r="N85" s="89">
        <f t="shared" si="11"/>
        <v>0</v>
      </c>
      <c r="O85" s="88">
        <f t="shared" si="12"/>
        <v>0</v>
      </c>
      <c r="P85" s="89">
        <f t="shared" si="13"/>
        <v>0</v>
      </c>
      <c r="Q85" s="134">
        <f t="shared" si="14"/>
        <v>0</v>
      </c>
    </row>
    <row r="86" spans="2:17" ht="17.25" thickTop="1" thickBot="1" x14ac:dyDescent="0.3">
      <c r="B86" s="10" t="s">
        <v>69</v>
      </c>
      <c r="C86" s="88">
        <f t="shared" si="15"/>
        <v>0</v>
      </c>
      <c r="D86" s="89">
        <f t="shared" si="1"/>
        <v>0</v>
      </c>
      <c r="E86" s="88">
        <f t="shared" si="2"/>
        <v>0</v>
      </c>
      <c r="F86" s="89">
        <f t="shared" si="3"/>
        <v>0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0</v>
      </c>
      <c r="K86" s="88">
        <f t="shared" si="8"/>
        <v>0</v>
      </c>
      <c r="L86" s="89">
        <f t="shared" si="9"/>
        <v>0</v>
      </c>
      <c r="M86" s="88">
        <f t="shared" si="10"/>
        <v>0</v>
      </c>
      <c r="N86" s="89">
        <f t="shared" si="11"/>
        <v>0</v>
      </c>
      <c r="O86" s="88">
        <f t="shared" si="12"/>
        <v>0</v>
      </c>
      <c r="P86" s="89">
        <f t="shared" si="13"/>
        <v>0</v>
      </c>
      <c r="Q86" s="134">
        <f t="shared" si="14"/>
        <v>0</v>
      </c>
    </row>
    <row r="87" spans="2:17" ht="17.25" thickTop="1" thickBot="1" x14ac:dyDescent="0.3">
      <c r="B87" s="23" t="s">
        <v>57</v>
      </c>
      <c r="C87" s="94">
        <f t="shared" si="15"/>
        <v>0</v>
      </c>
      <c r="D87" s="95">
        <f t="shared" si="1"/>
        <v>0</v>
      </c>
      <c r="E87" s="94">
        <f t="shared" si="2"/>
        <v>1</v>
      </c>
      <c r="F87" s="95">
        <f t="shared" si="3"/>
        <v>0</v>
      </c>
      <c r="G87" s="94">
        <f t="shared" si="4"/>
        <v>0</v>
      </c>
      <c r="H87" s="95">
        <f t="shared" si="5"/>
        <v>0</v>
      </c>
      <c r="I87" s="94">
        <f t="shared" si="6"/>
        <v>0</v>
      </c>
      <c r="J87" s="95">
        <f t="shared" si="7"/>
        <v>0</v>
      </c>
      <c r="K87" s="94">
        <f t="shared" si="8"/>
        <v>0.25</v>
      </c>
      <c r="L87" s="95">
        <f t="shared" si="9"/>
        <v>0.75</v>
      </c>
      <c r="M87" s="94">
        <f t="shared" si="10"/>
        <v>0.53846153846153844</v>
      </c>
      <c r="N87" s="95">
        <f t="shared" si="11"/>
        <v>0.46153846153846156</v>
      </c>
      <c r="O87" s="94">
        <f t="shared" si="12"/>
        <v>0.42307692307692307</v>
      </c>
      <c r="P87" s="95">
        <f t="shared" si="13"/>
        <v>0.57692307692307687</v>
      </c>
      <c r="Q87" s="137">
        <f t="shared" si="14"/>
        <v>26</v>
      </c>
    </row>
    <row r="88" spans="2:17" ht="17.25" thickTop="1" thickBot="1" x14ac:dyDescent="0.3">
      <c r="B88" s="10" t="s">
        <v>58</v>
      </c>
      <c r="C88" s="88">
        <f t="shared" si="15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0</v>
      </c>
      <c r="H88" s="89">
        <f t="shared" si="5"/>
        <v>0</v>
      </c>
      <c r="I88" s="88">
        <f t="shared" si="6"/>
        <v>0</v>
      </c>
      <c r="J88" s="89">
        <f t="shared" si="7"/>
        <v>0</v>
      </c>
      <c r="K88" s="88">
        <f t="shared" si="8"/>
        <v>0</v>
      </c>
      <c r="L88" s="89">
        <f t="shared" si="9"/>
        <v>1</v>
      </c>
      <c r="M88" s="88">
        <f t="shared" si="10"/>
        <v>0</v>
      </c>
      <c r="N88" s="89">
        <f t="shared" si="11"/>
        <v>1</v>
      </c>
      <c r="O88" s="88">
        <f t="shared" si="12"/>
        <v>0</v>
      </c>
      <c r="P88" s="89">
        <f t="shared" si="13"/>
        <v>1</v>
      </c>
      <c r="Q88" s="134">
        <f t="shared" si="14"/>
        <v>3</v>
      </c>
    </row>
    <row r="89" spans="2:17" ht="17.25" thickTop="1" thickBot="1" x14ac:dyDescent="0.3">
      <c r="B89" s="10" t="s">
        <v>59</v>
      </c>
      <c r="C89" s="88">
        <f t="shared" si="15"/>
        <v>0</v>
      </c>
      <c r="D89" s="89">
        <f t="shared" si="1"/>
        <v>0</v>
      </c>
      <c r="E89" s="88">
        <f t="shared" si="2"/>
        <v>1</v>
      </c>
      <c r="F89" s="89">
        <f t="shared" si="3"/>
        <v>0</v>
      </c>
      <c r="G89" s="88">
        <f t="shared" si="4"/>
        <v>0</v>
      </c>
      <c r="H89" s="89">
        <f t="shared" si="5"/>
        <v>0</v>
      </c>
      <c r="I89" s="88">
        <f t="shared" si="6"/>
        <v>0</v>
      </c>
      <c r="J89" s="89">
        <f t="shared" si="7"/>
        <v>0</v>
      </c>
      <c r="K89" s="88">
        <f t="shared" si="8"/>
        <v>1</v>
      </c>
      <c r="L89" s="89">
        <f t="shared" si="9"/>
        <v>0</v>
      </c>
      <c r="M89" s="88">
        <f t="shared" si="10"/>
        <v>1</v>
      </c>
      <c r="N89" s="89">
        <f t="shared" si="11"/>
        <v>0</v>
      </c>
      <c r="O89" s="88">
        <f t="shared" si="12"/>
        <v>1</v>
      </c>
      <c r="P89" s="89">
        <f t="shared" si="13"/>
        <v>0</v>
      </c>
      <c r="Q89" s="134">
        <f t="shared" si="14"/>
        <v>3</v>
      </c>
    </row>
    <row r="90" spans="2:17" ht="17.25" thickTop="1" thickBot="1" x14ac:dyDescent="0.3">
      <c r="B90" s="10" t="s">
        <v>60</v>
      </c>
      <c r="C90" s="88">
        <f t="shared" si="15"/>
        <v>0</v>
      </c>
      <c r="D90" s="89">
        <f t="shared" si="1"/>
        <v>0</v>
      </c>
      <c r="E90" s="88">
        <f t="shared" si="2"/>
        <v>0</v>
      </c>
      <c r="F90" s="89">
        <f t="shared" si="3"/>
        <v>0</v>
      </c>
      <c r="G90" s="88">
        <f t="shared" si="4"/>
        <v>0</v>
      </c>
      <c r="H90" s="89">
        <f t="shared" si="5"/>
        <v>0</v>
      </c>
      <c r="I90" s="88">
        <f t="shared" si="6"/>
        <v>0</v>
      </c>
      <c r="J90" s="89">
        <f t="shared" si="7"/>
        <v>0</v>
      </c>
      <c r="K90" s="88">
        <f t="shared" si="8"/>
        <v>0.22222222222222221</v>
      </c>
      <c r="L90" s="89">
        <f t="shared" si="9"/>
        <v>0.77777777777777779</v>
      </c>
      <c r="M90" s="88">
        <f t="shared" si="10"/>
        <v>0.54545454545454541</v>
      </c>
      <c r="N90" s="89">
        <f t="shared" si="11"/>
        <v>0.45454545454545453</v>
      </c>
      <c r="O90" s="88">
        <f t="shared" si="12"/>
        <v>0.4</v>
      </c>
      <c r="P90" s="89">
        <f t="shared" si="13"/>
        <v>0.6</v>
      </c>
      <c r="Q90" s="134">
        <f t="shared" si="14"/>
        <v>20</v>
      </c>
    </row>
    <row r="91" spans="2:17" ht="17.25" thickTop="1" thickBot="1" x14ac:dyDescent="0.3">
      <c r="B91" s="16" t="s">
        <v>61</v>
      </c>
      <c r="C91" s="94">
        <f>IFERROR(C45/SUM(C45:D45),0)</f>
        <v>0</v>
      </c>
      <c r="D91" s="95">
        <f>IFERROR(D45/SUM(C45:D45),0)</f>
        <v>1</v>
      </c>
      <c r="E91" s="94">
        <f>IFERROR(E45/SUM(E45:F45),0)</f>
        <v>0</v>
      </c>
      <c r="F91" s="95">
        <f>IFERROR(F45/SUM(E45:F45),0)</f>
        <v>0</v>
      </c>
      <c r="G91" s="94">
        <f>IFERROR(G45/SUM(G45:H45),0)</f>
        <v>0</v>
      </c>
      <c r="H91" s="95">
        <f>IFERROR(H45/SUM(G45:H45),0)</f>
        <v>0</v>
      </c>
      <c r="I91" s="94">
        <f>IFERROR(I45/SUM(I45:J45),0)</f>
        <v>0</v>
      </c>
      <c r="J91" s="95">
        <f>IFERROR(J45/SUM(I45:J45),0)</f>
        <v>0</v>
      </c>
      <c r="K91" s="94">
        <f>IFERROR(K45/SUM(K45:L45),0)</f>
        <v>0.5</v>
      </c>
      <c r="L91" s="95">
        <f>IFERROR(L45/SUM(K45:L45),0)</f>
        <v>0.5</v>
      </c>
      <c r="M91" s="94">
        <f>IFERROR(M45/SUM(M45:N45),0)</f>
        <v>0.75</v>
      </c>
      <c r="N91" s="95">
        <f>IFERROR(N45/SUM(M45:N45),0)</f>
        <v>0.25</v>
      </c>
      <c r="O91" s="94">
        <f>IFERROR(O45/SUM(O45:P45),0)</f>
        <v>0.68965517241379315</v>
      </c>
      <c r="P91" s="95">
        <f>IFERROR(P45/SUM(O45:P45),0)</f>
        <v>0.31034482758620691</v>
      </c>
      <c r="Q91" s="137">
        <f t="shared" si="14"/>
        <v>29</v>
      </c>
    </row>
    <row r="92" spans="2:17" ht="17.25" thickTop="1" thickBot="1" x14ac:dyDescent="0.3">
      <c r="B92" s="10" t="s">
        <v>62</v>
      </c>
      <c r="C92" s="90">
        <f>IFERROR(C46/SUM(C46:D46),0)</f>
        <v>0</v>
      </c>
      <c r="D92" s="91">
        <f>IFERROR(D46/SUM(C46:D46),0)</f>
        <v>1</v>
      </c>
      <c r="E92" s="90">
        <f>IFERROR(E46/SUM(E46:F46),0)</f>
        <v>0</v>
      </c>
      <c r="F92" s="91">
        <f>IFERROR(F46/SUM(E46:F46),0)</f>
        <v>0</v>
      </c>
      <c r="G92" s="90">
        <f>IFERROR(G46/SUM(G46:H46),0)</f>
        <v>0</v>
      </c>
      <c r="H92" s="91">
        <f>IFERROR(H46/SUM(G46:H46),0)</f>
        <v>0</v>
      </c>
      <c r="I92" s="90">
        <f>IFERROR(I46/SUM(I46:J46),0)</f>
        <v>0</v>
      </c>
      <c r="J92" s="91">
        <f>IFERROR(J46/SUM(I46:J46),0)</f>
        <v>0</v>
      </c>
      <c r="K92" s="90">
        <f>IFERROR(K46/SUM(K46:L46),0)</f>
        <v>0.5</v>
      </c>
      <c r="L92" s="91">
        <f>IFERROR(L46/SUM(K46:L46),0)</f>
        <v>0.5</v>
      </c>
      <c r="M92" s="90">
        <f>IFERROR(M46/SUM(M46:N46),0)</f>
        <v>0.75</v>
      </c>
      <c r="N92" s="91">
        <f>IFERROR(N46/SUM(M46:N46),0)</f>
        <v>0.25</v>
      </c>
      <c r="O92" s="90">
        <f>IFERROR(O46/SUM(O46:P46),0)</f>
        <v>0.68965517241379315</v>
      </c>
      <c r="P92" s="91">
        <f>IFERROR(P46/SUM(O46:P46),0)</f>
        <v>0.31034482758620691</v>
      </c>
      <c r="Q92" s="135">
        <f t="shared" si="14"/>
        <v>29</v>
      </c>
    </row>
    <row r="93" spans="2:17" ht="17.25" thickTop="1" thickBot="1" x14ac:dyDescent="0.3">
      <c r="B93" s="26" t="s">
        <v>63</v>
      </c>
      <c r="C93" s="92">
        <f>IFERROR(C47/SUM(C47:D47),0)</f>
        <v>0</v>
      </c>
      <c r="D93" s="93">
        <f>IFERROR(D47/SUM(C47:D47),0)</f>
        <v>1</v>
      </c>
      <c r="E93" s="92">
        <f>IFERROR(E47/SUM(E47:F47),0)</f>
        <v>0</v>
      </c>
      <c r="F93" s="93">
        <f>IFERROR(F47/SUM(E47:F47),0)</f>
        <v>0</v>
      </c>
      <c r="G93" s="92">
        <f>IFERROR(G47/SUM(G47:H47),0)</f>
        <v>0</v>
      </c>
      <c r="H93" s="93">
        <f>IFERROR(H47/SUM(G47:H47),0)</f>
        <v>0</v>
      </c>
      <c r="I93" s="92">
        <f>IFERROR(I47/SUM(I47:J47),0)</f>
        <v>0</v>
      </c>
      <c r="J93" s="93">
        <f>IFERROR(J47/SUM(I47:J47),0)</f>
        <v>0</v>
      </c>
      <c r="K93" s="92">
        <f>IFERROR(K47/SUM(K47:L47),0)</f>
        <v>0</v>
      </c>
      <c r="L93" s="93">
        <f>IFERROR(L47/SUM(K47:L47),0)</f>
        <v>1</v>
      </c>
      <c r="M93" s="92">
        <f>IFERROR(M47/SUM(M47:N47),0)</f>
        <v>0.5</v>
      </c>
      <c r="N93" s="93">
        <f>IFERROR(N47/SUM(M47:N47),0)</f>
        <v>0.5</v>
      </c>
      <c r="O93" s="92">
        <f>IFERROR(O47/SUM(O47:P47),0)</f>
        <v>0.33333333333333331</v>
      </c>
      <c r="P93" s="93">
        <f>IFERROR(P47/SUM(O47:P47),0)</f>
        <v>0.66666666666666663</v>
      </c>
      <c r="Q93" s="136">
        <f t="shared" si="14"/>
        <v>6</v>
      </c>
    </row>
    <row r="94" spans="2:17" ht="17.25" thickTop="1" thickBot="1" x14ac:dyDescent="0.3">
      <c r="B94" s="29" t="s">
        <v>63</v>
      </c>
      <c r="C94" s="98">
        <f>IFERROR(C48/SUM(C48:D48),0)</f>
        <v>0</v>
      </c>
      <c r="D94" s="99">
        <f>IFERROR(D48/SUM(C48:D48),0)</f>
        <v>1</v>
      </c>
      <c r="E94" s="100">
        <f>IFERROR(E48/SUM(E48:F48),0)</f>
        <v>0</v>
      </c>
      <c r="F94" s="99">
        <f>IFERROR(F48/SUM(E48:F48),0)</f>
        <v>0</v>
      </c>
      <c r="G94" s="100">
        <f>IFERROR(G48/SUM(G48:H48),0)</f>
        <v>0</v>
      </c>
      <c r="H94" s="99">
        <f>IFERROR(H48/SUM(G48:H48),0)</f>
        <v>0</v>
      </c>
      <c r="I94" s="100">
        <f>IFERROR(I48/SUM(I48:J48),0)</f>
        <v>0</v>
      </c>
      <c r="J94" s="99">
        <f>IFERROR(J48/SUM(I48:J48),0)</f>
        <v>0</v>
      </c>
      <c r="K94" s="100">
        <f>IFERROR(K48/SUM(K48:L48),0)</f>
        <v>0</v>
      </c>
      <c r="L94" s="99">
        <f>IFERROR(L48/SUM(K48:L48),0)</f>
        <v>1</v>
      </c>
      <c r="M94" s="100">
        <f>IFERROR(M48/SUM(M48:N48),0)</f>
        <v>0.5</v>
      </c>
      <c r="N94" s="99">
        <f>IFERROR(N48/SUM(M48:N48),0)</f>
        <v>0.5</v>
      </c>
      <c r="O94" s="100">
        <f>IFERROR(O48/SUM(O48:P48),0)</f>
        <v>0.33333333333333331</v>
      </c>
      <c r="P94" s="99">
        <f>IFERROR(P48/SUM(O48:P48),0)</f>
        <v>0.66666666666666663</v>
      </c>
      <c r="Q94" s="140">
        <f t="shared" si="14"/>
        <v>6</v>
      </c>
    </row>
    <row r="95" spans="2:17" ht="19.5" thickBot="1" x14ac:dyDescent="0.3">
      <c r="B95" s="33" t="s">
        <v>70</v>
      </c>
      <c r="C95" s="101">
        <f>IFERROR(C49/SUM(C49:D49),0)</f>
        <v>0.19354838709677419</v>
      </c>
      <c r="D95" s="102">
        <f>IFERROR(D49/SUM(C49:D49),0)</f>
        <v>0.80645161290322576</v>
      </c>
      <c r="E95" s="101">
        <f>IFERROR(E49/SUM(E49:F49),0)</f>
        <v>0.31428571428571428</v>
      </c>
      <c r="F95" s="103">
        <f>IFERROR(F49/SUM(E49:F49),0)</f>
        <v>0.68571428571428572</v>
      </c>
      <c r="G95" s="101">
        <f>IFERROR(G49/SUM(G49:H49),0)</f>
        <v>0</v>
      </c>
      <c r="H95" s="103">
        <f>IFERROR(H49/SUM(G49:H49),0)</f>
        <v>0</v>
      </c>
      <c r="I95" s="101">
        <f>IFERROR(I49/SUM(I49:J49),0)</f>
        <v>0.30612244897959184</v>
      </c>
      <c r="J95" s="103">
        <f>IFERROR(J49/SUM(I49:J49),0)</f>
        <v>0.69387755102040816</v>
      </c>
      <c r="K95" s="101">
        <f>IFERROR(K49/SUM(K49:L49),0)</f>
        <v>0.44642857142857145</v>
      </c>
      <c r="L95" s="103">
        <f>IFERROR(L49/SUM(K49:L49),0)</f>
        <v>0.5535714285714286</v>
      </c>
      <c r="M95" s="101">
        <f>IFERROR(M49/SUM(M49:N49),0)</f>
        <v>0.62264150943396224</v>
      </c>
      <c r="N95" s="103">
        <f>IFERROR(N49/SUM(M49:N49),0)</f>
        <v>0.37735849056603776</v>
      </c>
      <c r="O95" s="101">
        <f>IFERROR(O49/SUM(O49:P49),0)</f>
        <v>0.52064220183486243</v>
      </c>
      <c r="P95" s="103">
        <f>IFERROR(P49/SUM(O49:P49),0)</f>
        <v>0.47935779816513763</v>
      </c>
      <c r="Q95" s="141">
        <f t="shared" si="14"/>
        <v>872</v>
      </c>
    </row>
  </sheetData>
  <mergeCells count="22">
    <mergeCell ref="B2:Q2"/>
    <mergeCell ref="M53:N53"/>
    <mergeCell ref="M7:N7"/>
    <mergeCell ref="C52:N52"/>
    <mergeCell ref="O52:P53"/>
    <mergeCell ref="Q52:Q54"/>
    <mergeCell ref="K53:L53"/>
    <mergeCell ref="B53:B54"/>
    <mergeCell ref="C53:D53"/>
    <mergeCell ref="E53:F53"/>
    <mergeCell ref="G53:H53"/>
    <mergeCell ref="I53:J53"/>
    <mergeCell ref="B3:Q3"/>
    <mergeCell ref="C6:N6"/>
    <mergeCell ref="O6:P7"/>
    <mergeCell ref="Q6:Q8"/>
    <mergeCell ref="K7:L7"/>
    <mergeCell ref="B7:B8"/>
    <mergeCell ref="C7:D7"/>
    <mergeCell ref="E7:F7"/>
    <mergeCell ref="G7:H7"/>
    <mergeCell ref="I7:J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Q95"/>
  <sheetViews>
    <sheetView showGridLines="0" zoomScale="60" zoomScaleNormal="60" workbookViewId="0"/>
  </sheetViews>
  <sheetFormatPr baseColWidth="10" defaultColWidth="11.42578125" defaultRowHeight="15" x14ac:dyDescent="0.25"/>
  <cols>
    <col min="2" max="2" width="41.42578125" bestFit="1" customWidth="1"/>
    <col min="3" max="3" width="17.28515625" customWidth="1"/>
    <col min="4" max="4" width="10.42578125" customWidth="1"/>
    <col min="5" max="5" width="24.28515625" customWidth="1"/>
    <col min="6" max="6" width="24.42578125" customWidth="1"/>
    <col min="7" max="7" width="25.28515625" customWidth="1"/>
    <col min="8" max="8" width="25.140625" bestFit="1" customWidth="1"/>
    <col min="9" max="17" width="10.7109375" customWidth="1"/>
  </cols>
  <sheetData>
    <row r="1" spans="2:17" ht="15.75" customHeight="1" thickBot="1" x14ac:dyDescent="0.3"/>
    <row r="2" spans="2:17" ht="43.5" customHeight="1" thickTop="1" x14ac:dyDescent="0.4">
      <c r="B2" s="365" t="str">
        <f>+CONCATENATE("ESTADOS ACADÉMICOS ",'Portada informe E.A.'!A1," POR PROGRAMAS ACADÉMICOS")</f>
        <v>ESTADOS ACADÉMICOS 2023-2 POR PROGRAMAS ACADÉMICOS</v>
      </c>
      <c r="C2" s="355"/>
      <c r="D2" s="355"/>
      <c r="E2" s="355"/>
      <c r="F2" s="355"/>
      <c r="G2" s="355"/>
      <c r="H2" s="356"/>
    </row>
    <row r="3" spans="2:17" ht="43.5" customHeight="1" thickBot="1" x14ac:dyDescent="0.3">
      <c r="B3" s="350" t="s">
        <v>102</v>
      </c>
      <c r="C3" s="351"/>
      <c r="D3" s="351"/>
      <c r="E3" s="351"/>
      <c r="F3" s="351"/>
      <c r="G3" s="351"/>
      <c r="H3" s="352"/>
      <c r="I3" s="5"/>
      <c r="J3" s="5"/>
      <c r="K3" s="5"/>
      <c r="L3" s="5"/>
      <c r="M3" s="5"/>
      <c r="N3" s="5"/>
      <c r="O3" s="5"/>
      <c r="P3" s="5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5">
      <c r="B6" s="333" t="s">
        <v>89</v>
      </c>
      <c r="C6" s="334"/>
      <c r="D6" s="334"/>
      <c r="E6" s="334"/>
      <c r="F6" s="334"/>
      <c r="G6" s="334"/>
      <c r="H6" s="334"/>
    </row>
    <row r="7" spans="2:17" ht="15" customHeight="1" x14ac:dyDescent="0.25">
      <c r="B7" s="336" t="s">
        <v>17</v>
      </c>
      <c r="C7" s="336" t="s">
        <v>78</v>
      </c>
      <c r="D7" s="336" t="s">
        <v>79</v>
      </c>
      <c r="E7" s="338" t="s">
        <v>80</v>
      </c>
      <c r="F7" s="336" t="s">
        <v>81</v>
      </c>
      <c r="G7" s="336" t="s">
        <v>82</v>
      </c>
      <c r="H7" s="336" t="s">
        <v>72</v>
      </c>
    </row>
    <row r="8" spans="2:17" ht="15.75" customHeight="1" thickBot="1" x14ac:dyDescent="0.3">
      <c r="B8" s="337"/>
      <c r="C8" s="337"/>
      <c r="D8" s="337"/>
      <c r="E8" s="339"/>
      <c r="F8" s="337"/>
      <c r="G8" s="337"/>
      <c r="H8" s="337"/>
    </row>
    <row r="9" spans="2:17" ht="20.25" customHeight="1" thickBot="1" x14ac:dyDescent="0.3">
      <c r="B9" s="7" t="s">
        <v>25</v>
      </c>
      <c r="C9" s="71">
        <v>74</v>
      </c>
      <c r="D9" s="8">
        <v>70</v>
      </c>
      <c r="E9" s="9">
        <v>0</v>
      </c>
      <c r="F9" s="8">
        <v>8</v>
      </c>
      <c r="G9" s="8">
        <v>5</v>
      </c>
      <c r="H9" s="8">
        <v>157</v>
      </c>
    </row>
    <row r="10" spans="2:17" ht="20.25" customHeight="1" thickTop="1" thickBot="1" x14ac:dyDescent="0.3">
      <c r="B10" s="10" t="s">
        <v>26</v>
      </c>
      <c r="C10" s="72">
        <v>24</v>
      </c>
      <c r="D10" s="72">
        <v>32</v>
      </c>
      <c r="E10" s="72">
        <v>0</v>
      </c>
      <c r="F10" s="72">
        <v>4</v>
      </c>
      <c r="G10" s="72">
        <v>1</v>
      </c>
      <c r="H10" s="11">
        <v>61</v>
      </c>
    </row>
    <row r="11" spans="2:17" ht="20.25" customHeight="1" thickTop="1" thickBot="1" x14ac:dyDescent="0.3">
      <c r="B11" s="10" t="s">
        <v>27</v>
      </c>
      <c r="C11" s="72">
        <v>48</v>
      </c>
      <c r="D11" s="72">
        <v>30</v>
      </c>
      <c r="E11" s="72">
        <v>0</v>
      </c>
      <c r="F11" s="72">
        <v>4</v>
      </c>
      <c r="G11" s="72">
        <v>2</v>
      </c>
      <c r="H11" s="11">
        <v>84</v>
      </c>
    </row>
    <row r="12" spans="2:17" ht="17.25" thickTop="1" thickBot="1" x14ac:dyDescent="0.3">
      <c r="B12" s="10" t="s">
        <v>28</v>
      </c>
      <c r="C12" s="72">
        <v>2</v>
      </c>
      <c r="D12" s="72">
        <v>8</v>
      </c>
      <c r="E12" s="72">
        <v>0</v>
      </c>
      <c r="F12" s="72">
        <v>0</v>
      </c>
      <c r="G12" s="72">
        <v>2</v>
      </c>
      <c r="H12" s="11">
        <v>12</v>
      </c>
    </row>
    <row r="13" spans="2:17" ht="47.25" customHeight="1" thickTop="1" thickBot="1" x14ac:dyDescent="0.3">
      <c r="B13" s="23" t="s">
        <v>29</v>
      </c>
      <c r="C13" s="73">
        <v>45</v>
      </c>
      <c r="D13" s="17">
        <v>34</v>
      </c>
      <c r="E13" s="18">
        <v>0</v>
      </c>
      <c r="F13" s="17">
        <v>6</v>
      </c>
      <c r="G13" s="17">
        <v>8</v>
      </c>
      <c r="H13" s="17">
        <v>93</v>
      </c>
    </row>
    <row r="14" spans="2:17" ht="17.25" thickTop="1" thickBot="1" x14ac:dyDescent="0.3">
      <c r="B14" s="10" t="s">
        <v>30</v>
      </c>
      <c r="C14" s="72">
        <v>16</v>
      </c>
      <c r="D14" s="72">
        <v>28</v>
      </c>
      <c r="E14" s="72">
        <v>0</v>
      </c>
      <c r="F14" s="72">
        <v>6</v>
      </c>
      <c r="G14" s="72">
        <v>7</v>
      </c>
      <c r="H14" s="11">
        <v>57</v>
      </c>
    </row>
    <row r="15" spans="2:17" ht="17.25" thickTop="1" thickBot="1" x14ac:dyDescent="0.3">
      <c r="B15" s="10" t="s">
        <v>31</v>
      </c>
      <c r="C15" s="72">
        <v>6</v>
      </c>
      <c r="D15" s="72">
        <v>4</v>
      </c>
      <c r="E15" s="72">
        <v>0</v>
      </c>
      <c r="F15" s="72">
        <v>0</v>
      </c>
      <c r="G15" s="72">
        <v>1</v>
      </c>
      <c r="H15" s="11">
        <v>11</v>
      </c>
    </row>
    <row r="16" spans="2:17" ht="17.25" thickTop="1" thickBot="1" x14ac:dyDescent="0.3">
      <c r="B16" s="10" t="s">
        <v>32</v>
      </c>
      <c r="C16" s="72">
        <v>23</v>
      </c>
      <c r="D16" s="72">
        <v>2</v>
      </c>
      <c r="E16" s="72">
        <v>0</v>
      </c>
      <c r="F16" s="72">
        <v>0</v>
      </c>
      <c r="G16" s="72">
        <v>0</v>
      </c>
      <c r="H16" s="11">
        <v>25</v>
      </c>
    </row>
    <row r="17" spans="2:8" ht="17.25" thickTop="1" thickBot="1" x14ac:dyDescent="0.3">
      <c r="B17" s="16" t="s">
        <v>33</v>
      </c>
      <c r="C17" s="73">
        <v>77</v>
      </c>
      <c r="D17" s="17">
        <v>98</v>
      </c>
      <c r="E17" s="18">
        <v>0</v>
      </c>
      <c r="F17" s="17">
        <v>2</v>
      </c>
      <c r="G17" s="17">
        <v>4</v>
      </c>
      <c r="H17" s="17">
        <v>181</v>
      </c>
    </row>
    <row r="18" spans="2:8" ht="17.25" thickTop="1" thickBot="1" x14ac:dyDescent="0.3">
      <c r="B18" s="10" t="s">
        <v>34</v>
      </c>
      <c r="C18" s="72">
        <v>56</v>
      </c>
      <c r="D18" s="72">
        <v>67</v>
      </c>
      <c r="E18" s="72">
        <v>0</v>
      </c>
      <c r="F18" s="72">
        <v>2</v>
      </c>
      <c r="G18" s="72">
        <v>4</v>
      </c>
      <c r="H18" s="11">
        <v>129</v>
      </c>
    </row>
    <row r="19" spans="2:8" ht="17.25" thickTop="1" thickBot="1" x14ac:dyDescent="0.3">
      <c r="B19" s="10" t="s">
        <v>35</v>
      </c>
      <c r="C19" s="72">
        <v>14</v>
      </c>
      <c r="D19" s="72">
        <v>13</v>
      </c>
      <c r="E19" s="72">
        <v>0</v>
      </c>
      <c r="F19" s="72">
        <v>0</v>
      </c>
      <c r="G19" s="72">
        <v>0</v>
      </c>
      <c r="H19" s="11">
        <v>27</v>
      </c>
    </row>
    <row r="20" spans="2:8" ht="17.25" thickTop="1" thickBot="1" x14ac:dyDescent="0.3">
      <c r="B20" s="10" t="s">
        <v>36</v>
      </c>
      <c r="C20" s="72">
        <v>7</v>
      </c>
      <c r="D20" s="72">
        <v>18</v>
      </c>
      <c r="E20" s="72">
        <v>0</v>
      </c>
      <c r="F20" s="72">
        <v>0</v>
      </c>
      <c r="G20" s="72">
        <v>0</v>
      </c>
      <c r="H20" s="11">
        <v>25</v>
      </c>
    </row>
    <row r="21" spans="2:8" ht="17.25" thickTop="1" thickBot="1" x14ac:dyDescent="0.3">
      <c r="B21" s="16" t="s">
        <v>37</v>
      </c>
      <c r="C21" s="73">
        <v>4</v>
      </c>
      <c r="D21" s="73">
        <v>154</v>
      </c>
      <c r="E21" s="73">
        <v>0</v>
      </c>
      <c r="F21" s="73">
        <v>10</v>
      </c>
      <c r="G21" s="73">
        <v>14</v>
      </c>
      <c r="H21" s="17">
        <v>182</v>
      </c>
    </row>
    <row r="22" spans="2:8" ht="17.25" thickTop="1" thickBot="1" x14ac:dyDescent="0.3">
      <c r="B22" s="20" t="s">
        <v>38</v>
      </c>
      <c r="C22" s="72">
        <v>0</v>
      </c>
      <c r="D22" s="72">
        <v>29</v>
      </c>
      <c r="E22" s="72">
        <v>0</v>
      </c>
      <c r="F22" s="72">
        <v>4</v>
      </c>
      <c r="G22" s="72">
        <v>1</v>
      </c>
      <c r="H22" s="21">
        <v>34</v>
      </c>
    </row>
    <row r="23" spans="2:8" ht="17.25" thickTop="1" thickBot="1" x14ac:dyDescent="0.3">
      <c r="B23" s="10" t="s">
        <v>39</v>
      </c>
      <c r="C23" s="72">
        <v>2</v>
      </c>
      <c r="D23" s="72">
        <v>57</v>
      </c>
      <c r="E23" s="72">
        <v>0</v>
      </c>
      <c r="F23" s="72">
        <v>3</v>
      </c>
      <c r="G23" s="72">
        <v>11</v>
      </c>
      <c r="H23" s="11">
        <v>73</v>
      </c>
    </row>
    <row r="24" spans="2:8" ht="17.25" thickTop="1" thickBot="1" x14ac:dyDescent="0.3">
      <c r="B24" s="10" t="s">
        <v>40</v>
      </c>
      <c r="C24" s="72">
        <v>0</v>
      </c>
      <c r="D24" s="72">
        <v>5</v>
      </c>
      <c r="E24" s="72">
        <v>0</v>
      </c>
      <c r="F24" s="72">
        <v>1</v>
      </c>
      <c r="G24" s="72">
        <v>0</v>
      </c>
      <c r="H24" s="11">
        <v>6</v>
      </c>
    </row>
    <row r="25" spans="2:8" ht="17.25" thickTop="1" thickBot="1" x14ac:dyDescent="0.3">
      <c r="B25" s="10" t="s">
        <v>41</v>
      </c>
      <c r="C25" s="72">
        <v>0</v>
      </c>
      <c r="D25" s="72">
        <v>10</v>
      </c>
      <c r="E25" s="72">
        <v>0</v>
      </c>
      <c r="F25" s="72">
        <v>0</v>
      </c>
      <c r="G25" s="72">
        <v>2</v>
      </c>
      <c r="H25" s="11">
        <v>12</v>
      </c>
    </row>
    <row r="26" spans="2:8" ht="17.25" thickTop="1" thickBot="1" x14ac:dyDescent="0.3">
      <c r="B26" s="10" t="s">
        <v>42</v>
      </c>
      <c r="C26" s="72">
        <v>2</v>
      </c>
      <c r="D26" s="72">
        <v>38</v>
      </c>
      <c r="E26" s="72">
        <v>0</v>
      </c>
      <c r="F26" s="72">
        <v>0</v>
      </c>
      <c r="G26" s="72">
        <v>0</v>
      </c>
      <c r="H26" s="11">
        <v>40</v>
      </c>
    </row>
    <row r="27" spans="2:8" ht="17.25" thickTop="1" thickBot="1" x14ac:dyDescent="0.3">
      <c r="B27" s="10" t="s">
        <v>43</v>
      </c>
      <c r="C27" s="72">
        <v>0</v>
      </c>
      <c r="D27" s="72">
        <v>15</v>
      </c>
      <c r="E27" s="72">
        <v>0</v>
      </c>
      <c r="F27" s="72">
        <v>2</v>
      </c>
      <c r="G27" s="72">
        <v>0</v>
      </c>
      <c r="H27" s="11">
        <v>17</v>
      </c>
    </row>
    <row r="28" spans="2:8" ht="40.5" customHeight="1" thickTop="1" thickBot="1" x14ac:dyDescent="0.3">
      <c r="B28" s="23" t="s">
        <v>44</v>
      </c>
      <c r="C28" s="73">
        <v>47</v>
      </c>
      <c r="D28" s="73">
        <v>57</v>
      </c>
      <c r="E28" s="73">
        <v>0</v>
      </c>
      <c r="F28" s="73">
        <v>0</v>
      </c>
      <c r="G28" s="73">
        <v>1</v>
      </c>
      <c r="H28" s="17">
        <v>105</v>
      </c>
    </row>
    <row r="29" spans="2:8" ht="17.25" thickTop="1" thickBot="1" x14ac:dyDescent="0.3">
      <c r="B29" s="10" t="s">
        <v>45</v>
      </c>
      <c r="C29" s="72">
        <v>2</v>
      </c>
      <c r="D29" s="72">
        <v>41</v>
      </c>
      <c r="E29" s="72">
        <v>0</v>
      </c>
      <c r="F29" s="72">
        <v>0</v>
      </c>
      <c r="G29" s="72">
        <v>1</v>
      </c>
      <c r="H29" s="11">
        <v>44</v>
      </c>
    </row>
    <row r="30" spans="2:8" ht="17.25" thickTop="1" thickBot="1" x14ac:dyDescent="0.3">
      <c r="B30" s="10" t="s">
        <v>46</v>
      </c>
      <c r="C30" s="72">
        <v>29</v>
      </c>
      <c r="D30" s="72">
        <v>7</v>
      </c>
      <c r="E30" s="72">
        <v>0</v>
      </c>
      <c r="F30" s="72">
        <v>0</v>
      </c>
      <c r="G30" s="72">
        <v>0</v>
      </c>
      <c r="H30" s="11">
        <v>36</v>
      </c>
    </row>
    <row r="31" spans="2:8" ht="17.25" thickTop="1" thickBot="1" x14ac:dyDescent="0.3">
      <c r="B31" s="10" t="s">
        <v>47</v>
      </c>
      <c r="C31" s="72">
        <v>2</v>
      </c>
      <c r="D31" s="72">
        <v>2</v>
      </c>
      <c r="E31" s="72">
        <v>0</v>
      </c>
      <c r="F31" s="72">
        <v>0</v>
      </c>
      <c r="G31" s="72">
        <v>0</v>
      </c>
      <c r="H31" s="11">
        <v>4</v>
      </c>
    </row>
    <row r="32" spans="2:8" ht="17.25" thickTop="1" thickBot="1" x14ac:dyDescent="0.3">
      <c r="B32" s="10" t="s">
        <v>48</v>
      </c>
      <c r="C32" s="72">
        <v>14</v>
      </c>
      <c r="D32" s="72">
        <v>7</v>
      </c>
      <c r="E32" s="72">
        <v>0</v>
      </c>
      <c r="F32" s="72">
        <v>0</v>
      </c>
      <c r="G32" s="72">
        <v>0</v>
      </c>
      <c r="H32" s="11">
        <v>21</v>
      </c>
    </row>
    <row r="33" spans="2:8" ht="36.75" customHeight="1" thickTop="1" thickBot="1" x14ac:dyDescent="0.3">
      <c r="B33" s="23" t="s">
        <v>49</v>
      </c>
      <c r="C33" s="73">
        <v>65</v>
      </c>
      <c r="D33" s="17">
        <v>16</v>
      </c>
      <c r="E33" s="18">
        <v>0</v>
      </c>
      <c r="F33" s="17">
        <v>3</v>
      </c>
      <c r="G33" s="17">
        <v>1</v>
      </c>
      <c r="H33" s="17">
        <v>85</v>
      </c>
    </row>
    <row r="34" spans="2:8" ht="17.25" thickTop="1" thickBot="1" x14ac:dyDescent="0.3">
      <c r="B34" s="10" t="s">
        <v>50</v>
      </c>
      <c r="C34" s="72">
        <v>30</v>
      </c>
      <c r="D34" s="72">
        <v>6</v>
      </c>
      <c r="E34" s="72">
        <v>0</v>
      </c>
      <c r="F34" s="72">
        <v>0</v>
      </c>
      <c r="G34" s="72">
        <v>0</v>
      </c>
      <c r="H34" s="11">
        <v>36</v>
      </c>
    </row>
    <row r="35" spans="2:8" ht="17.25" thickTop="1" thickBot="1" x14ac:dyDescent="0.3">
      <c r="B35" s="10" t="s">
        <v>51</v>
      </c>
      <c r="C35" s="72">
        <v>24</v>
      </c>
      <c r="D35" s="72">
        <v>9</v>
      </c>
      <c r="E35" s="72">
        <v>0</v>
      </c>
      <c r="F35" s="72">
        <v>3</v>
      </c>
      <c r="G35" s="72">
        <v>1</v>
      </c>
      <c r="H35" s="11">
        <v>37</v>
      </c>
    </row>
    <row r="36" spans="2:8" ht="17.25" thickTop="1" thickBot="1" x14ac:dyDescent="0.3">
      <c r="B36" s="10" t="s">
        <v>52</v>
      </c>
      <c r="C36" s="72">
        <v>11</v>
      </c>
      <c r="D36" s="72">
        <v>1</v>
      </c>
      <c r="E36" s="72">
        <v>0</v>
      </c>
      <c r="F36" s="72">
        <v>0</v>
      </c>
      <c r="G36" s="72">
        <v>0</v>
      </c>
      <c r="H36" s="11">
        <v>12</v>
      </c>
    </row>
    <row r="37" spans="2:8" ht="41.25" customHeight="1" thickTop="1" thickBot="1" x14ac:dyDescent="0.3">
      <c r="B37" s="16" t="s">
        <v>53</v>
      </c>
      <c r="C37" s="73">
        <v>5</v>
      </c>
      <c r="D37" s="17">
        <v>2</v>
      </c>
      <c r="E37" s="18">
        <v>0</v>
      </c>
      <c r="F37" s="17">
        <v>0</v>
      </c>
      <c r="G37" s="17">
        <v>1</v>
      </c>
      <c r="H37" s="17">
        <v>8</v>
      </c>
    </row>
    <row r="38" spans="2:8" ht="17.25" thickTop="1" thickBot="1" x14ac:dyDescent="0.3">
      <c r="B38" s="10" t="s">
        <v>54</v>
      </c>
      <c r="C38" s="72">
        <v>5</v>
      </c>
      <c r="D38" s="72">
        <v>2</v>
      </c>
      <c r="E38" s="72">
        <v>0</v>
      </c>
      <c r="F38" s="72">
        <v>0</v>
      </c>
      <c r="G38" s="72">
        <v>1</v>
      </c>
      <c r="H38" s="11">
        <v>8</v>
      </c>
    </row>
    <row r="39" spans="2:8" ht="17.25" thickTop="1" thickBot="1" x14ac:dyDescent="0.3">
      <c r="B39" s="10" t="s">
        <v>55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11">
        <v>0</v>
      </c>
    </row>
    <row r="40" spans="2:8" ht="17.25" thickTop="1" thickBot="1" x14ac:dyDescent="0.3">
      <c r="B40" s="10" t="s">
        <v>56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11">
        <v>0</v>
      </c>
    </row>
    <row r="41" spans="2:8" ht="17.25" thickTop="1" thickBot="1" x14ac:dyDescent="0.3">
      <c r="B41" s="16" t="s">
        <v>57</v>
      </c>
      <c r="C41" s="73">
        <v>12</v>
      </c>
      <c r="D41" s="17">
        <v>13</v>
      </c>
      <c r="E41" s="18">
        <v>0</v>
      </c>
      <c r="F41" s="17">
        <v>0</v>
      </c>
      <c r="G41" s="17">
        <v>1</v>
      </c>
      <c r="H41" s="17">
        <v>26</v>
      </c>
    </row>
    <row r="42" spans="2:8" ht="17.25" thickTop="1" thickBot="1" x14ac:dyDescent="0.3">
      <c r="B42" s="10" t="s">
        <v>58</v>
      </c>
      <c r="C42" s="72">
        <v>1</v>
      </c>
      <c r="D42" s="72">
        <v>2</v>
      </c>
      <c r="E42" s="72">
        <v>0</v>
      </c>
      <c r="F42" s="72">
        <v>0</v>
      </c>
      <c r="G42" s="72">
        <v>0</v>
      </c>
      <c r="H42" s="11">
        <v>3</v>
      </c>
    </row>
    <row r="43" spans="2:8" ht="17.25" thickTop="1" thickBot="1" x14ac:dyDescent="0.3">
      <c r="B43" s="10" t="s">
        <v>59</v>
      </c>
      <c r="C43" s="72">
        <v>0</v>
      </c>
      <c r="D43" s="72">
        <v>2</v>
      </c>
      <c r="E43" s="72">
        <v>0</v>
      </c>
      <c r="F43" s="72">
        <v>0</v>
      </c>
      <c r="G43" s="72">
        <v>1</v>
      </c>
      <c r="H43" s="11">
        <v>3</v>
      </c>
    </row>
    <row r="44" spans="2:8" ht="17.25" thickTop="1" thickBot="1" x14ac:dyDescent="0.3">
      <c r="B44" s="10" t="s">
        <v>60</v>
      </c>
      <c r="C44" s="72">
        <v>11</v>
      </c>
      <c r="D44" s="72">
        <v>9</v>
      </c>
      <c r="E44" s="72">
        <v>0</v>
      </c>
      <c r="F44" s="72">
        <v>0</v>
      </c>
      <c r="G44" s="72">
        <v>0</v>
      </c>
      <c r="H44" s="11">
        <v>20</v>
      </c>
    </row>
    <row r="45" spans="2:8" ht="17.25" thickTop="1" thickBot="1" x14ac:dyDescent="0.3">
      <c r="B45" s="16" t="s">
        <v>61</v>
      </c>
      <c r="C45" s="73">
        <v>24</v>
      </c>
      <c r="D45" s="73">
        <v>4</v>
      </c>
      <c r="E45" s="73">
        <v>0</v>
      </c>
      <c r="F45" s="73">
        <v>1</v>
      </c>
      <c r="G45" s="73">
        <v>0</v>
      </c>
      <c r="H45" s="17">
        <v>29</v>
      </c>
    </row>
    <row r="46" spans="2:8" ht="17.25" thickTop="1" thickBot="1" x14ac:dyDescent="0.3">
      <c r="B46" s="10" t="s">
        <v>62</v>
      </c>
      <c r="C46" s="72">
        <v>24</v>
      </c>
      <c r="D46" s="72">
        <v>4</v>
      </c>
      <c r="E46" s="72">
        <v>0</v>
      </c>
      <c r="F46" s="72">
        <v>1</v>
      </c>
      <c r="G46" s="72">
        <v>0</v>
      </c>
      <c r="H46" s="11">
        <v>29</v>
      </c>
    </row>
    <row r="47" spans="2:8" ht="17.25" thickTop="1" thickBot="1" x14ac:dyDescent="0.3">
      <c r="B47" s="16" t="s">
        <v>63</v>
      </c>
      <c r="C47" s="73">
        <v>4</v>
      </c>
      <c r="D47" s="73">
        <v>1</v>
      </c>
      <c r="E47" s="73">
        <v>0</v>
      </c>
      <c r="F47" s="73">
        <v>1</v>
      </c>
      <c r="G47" s="73">
        <v>0</v>
      </c>
      <c r="H47" s="17">
        <v>6</v>
      </c>
    </row>
    <row r="48" spans="2:8" ht="15" customHeight="1" thickTop="1" thickBot="1" x14ac:dyDescent="0.3">
      <c r="B48" s="29" t="s">
        <v>63</v>
      </c>
      <c r="C48" s="72">
        <v>4</v>
      </c>
      <c r="D48" s="72">
        <v>1</v>
      </c>
      <c r="E48" s="72">
        <v>0</v>
      </c>
      <c r="F48" s="72">
        <v>1</v>
      </c>
      <c r="G48" s="72">
        <v>0</v>
      </c>
      <c r="H48" s="24">
        <v>6</v>
      </c>
    </row>
    <row r="49" spans="2:8" ht="20.25" thickTop="1" thickBot="1" x14ac:dyDescent="0.3">
      <c r="B49" s="74" t="s">
        <v>70</v>
      </c>
      <c r="C49" s="75">
        <v>357</v>
      </c>
      <c r="D49" s="76">
        <v>449</v>
      </c>
      <c r="E49" s="77">
        <v>0</v>
      </c>
      <c r="F49" s="76">
        <v>31</v>
      </c>
      <c r="G49" s="76">
        <v>35</v>
      </c>
      <c r="H49" s="78">
        <v>872</v>
      </c>
    </row>
    <row r="50" spans="2:8" ht="15" customHeight="1" x14ac:dyDescent="0.25">
      <c r="B50" s="38"/>
      <c r="C50" s="38"/>
      <c r="D50" s="38"/>
      <c r="E50" s="38"/>
      <c r="F50" s="38"/>
      <c r="G50" s="38"/>
      <c r="H50" s="38"/>
    </row>
    <row r="51" spans="2:8" ht="15" customHeight="1" thickBot="1" x14ac:dyDescent="0.3">
      <c r="B51" s="38"/>
      <c r="C51" s="38"/>
      <c r="D51" s="38"/>
      <c r="E51" s="38"/>
      <c r="F51" s="38"/>
      <c r="G51" s="38"/>
      <c r="H51" s="38"/>
    </row>
    <row r="52" spans="2:8" ht="21" thickBot="1" x14ac:dyDescent="0.35">
      <c r="B52" s="333" t="str">
        <f>B6</f>
        <v>ESTADOS ACADÉMICOS 2023-2</v>
      </c>
      <c r="C52" s="334"/>
      <c r="D52" s="334"/>
      <c r="E52" s="334"/>
      <c r="F52" s="334"/>
      <c r="G52" s="334"/>
      <c r="H52" s="334"/>
    </row>
    <row r="53" spans="2:8" ht="15" customHeight="1" x14ac:dyDescent="0.25">
      <c r="B53" s="336" t="s">
        <v>17</v>
      </c>
      <c r="C53" s="336" t="s">
        <v>78</v>
      </c>
      <c r="D53" s="336" t="s">
        <v>79</v>
      </c>
      <c r="E53" s="338" t="s">
        <v>80</v>
      </c>
      <c r="F53" s="336" t="s">
        <v>81</v>
      </c>
      <c r="G53" s="336" t="s">
        <v>82</v>
      </c>
      <c r="H53" s="336" t="s">
        <v>72</v>
      </c>
    </row>
    <row r="54" spans="2:8" ht="15.75" customHeight="1" thickBot="1" x14ac:dyDescent="0.3">
      <c r="B54" s="337"/>
      <c r="C54" s="337"/>
      <c r="D54" s="337"/>
      <c r="E54" s="339"/>
      <c r="F54" s="337"/>
      <c r="G54" s="337"/>
      <c r="H54" s="337"/>
    </row>
    <row r="55" spans="2:8" ht="16.5" thickBot="1" x14ac:dyDescent="0.3">
      <c r="B55" s="7" t="s">
        <v>25</v>
      </c>
      <c r="C55" s="219">
        <f t="shared" ref="C55:C89" si="0">IFERROR(C9/H55,0)</f>
        <v>0.4713375796178344</v>
      </c>
      <c r="D55" s="220">
        <f t="shared" ref="D55:D89" si="1">IFERROR(D9/H55,0)</f>
        <v>0.44585987261146498</v>
      </c>
      <c r="E55" s="221">
        <f t="shared" ref="E55:E89" si="2">IFERROR(E9/H55,0)</f>
        <v>0</v>
      </c>
      <c r="F55" s="220">
        <f t="shared" ref="F55:F89" si="3">IFERROR(F9/H55,0)</f>
        <v>5.0955414012738856E-2</v>
      </c>
      <c r="G55" s="220">
        <f t="shared" ref="G55:G89" si="4">IFERROR(G9/H55,0)</f>
        <v>3.1847133757961783E-2</v>
      </c>
      <c r="H55" s="133">
        <f t="shared" ref="H55:H90" si="5">H9</f>
        <v>157</v>
      </c>
    </row>
    <row r="56" spans="2:8" ht="17.25" thickTop="1" thickBot="1" x14ac:dyDescent="0.3">
      <c r="B56" s="10" t="s">
        <v>26</v>
      </c>
      <c r="C56" s="222">
        <f t="shared" si="0"/>
        <v>0.39344262295081966</v>
      </c>
      <c r="D56" s="223">
        <f t="shared" si="1"/>
        <v>0.52459016393442626</v>
      </c>
      <c r="E56" s="224">
        <f t="shared" si="2"/>
        <v>0</v>
      </c>
      <c r="F56" s="223">
        <f t="shared" si="3"/>
        <v>6.5573770491803282E-2</v>
      </c>
      <c r="G56" s="223">
        <f t="shared" si="4"/>
        <v>1.6393442622950821E-2</v>
      </c>
      <c r="H56" s="134">
        <f t="shared" si="5"/>
        <v>61</v>
      </c>
    </row>
    <row r="57" spans="2:8" ht="17.25" thickTop="1" thickBot="1" x14ac:dyDescent="0.3">
      <c r="B57" s="10" t="s">
        <v>27</v>
      </c>
      <c r="C57" s="222">
        <f t="shared" si="0"/>
        <v>0.5714285714285714</v>
      </c>
      <c r="D57" s="223">
        <f t="shared" si="1"/>
        <v>0.35714285714285715</v>
      </c>
      <c r="E57" s="224">
        <f t="shared" si="2"/>
        <v>0</v>
      </c>
      <c r="F57" s="223">
        <f t="shared" si="3"/>
        <v>4.7619047619047616E-2</v>
      </c>
      <c r="G57" s="223">
        <f t="shared" si="4"/>
        <v>2.3809523809523808E-2</v>
      </c>
      <c r="H57" s="134">
        <f t="shared" si="5"/>
        <v>84</v>
      </c>
    </row>
    <row r="58" spans="2:8" ht="17.25" thickTop="1" thickBot="1" x14ac:dyDescent="0.3">
      <c r="B58" s="10" t="s">
        <v>28</v>
      </c>
      <c r="C58" s="222">
        <f t="shared" si="0"/>
        <v>0.16666666666666666</v>
      </c>
      <c r="D58" s="223">
        <f t="shared" si="1"/>
        <v>0.66666666666666663</v>
      </c>
      <c r="E58" s="224">
        <f t="shared" si="2"/>
        <v>0</v>
      </c>
      <c r="F58" s="223">
        <f t="shared" si="3"/>
        <v>0</v>
      </c>
      <c r="G58" s="223">
        <f t="shared" si="4"/>
        <v>0.16666666666666666</v>
      </c>
      <c r="H58" s="134">
        <f t="shared" si="5"/>
        <v>12</v>
      </c>
    </row>
    <row r="59" spans="2:8" ht="54" customHeight="1" thickTop="1" thickBot="1" x14ac:dyDescent="0.3">
      <c r="B59" s="23" t="s">
        <v>65</v>
      </c>
      <c r="C59" s="225">
        <f t="shared" si="0"/>
        <v>0.4838709677419355</v>
      </c>
      <c r="D59" s="226">
        <f t="shared" si="1"/>
        <v>0.36559139784946237</v>
      </c>
      <c r="E59" s="227">
        <f t="shared" si="2"/>
        <v>0</v>
      </c>
      <c r="F59" s="226">
        <f t="shared" si="3"/>
        <v>6.4516129032258063E-2</v>
      </c>
      <c r="G59" s="226">
        <f t="shared" si="4"/>
        <v>8.6021505376344093E-2</v>
      </c>
      <c r="H59" s="137">
        <f t="shared" si="5"/>
        <v>93</v>
      </c>
    </row>
    <row r="60" spans="2:8" ht="17.25" thickTop="1" thickBot="1" x14ac:dyDescent="0.3">
      <c r="B60" s="10" t="s">
        <v>30</v>
      </c>
      <c r="C60" s="222">
        <f t="shared" si="0"/>
        <v>0.2807017543859649</v>
      </c>
      <c r="D60" s="223">
        <f t="shared" si="1"/>
        <v>0.49122807017543857</v>
      </c>
      <c r="E60" s="224">
        <f t="shared" si="2"/>
        <v>0</v>
      </c>
      <c r="F60" s="223">
        <f t="shared" si="3"/>
        <v>0.10526315789473684</v>
      </c>
      <c r="G60" s="223">
        <f t="shared" si="4"/>
        <v>0.12280701754385964</v>
      </c>
      <c r="H60" s="134">
        <f t="shared" si="5"/>
        <v>57</v>
      </c>
    </row>
    <row r="61" spans="2:8" ht="17.25" thickTop="1" thickBot="1" x14ac:dyDescent="0.3">
      <c r="B61" s="10" t="s">
        <v>31</v>
      </c>
      <c r="C61" s="222">
        <f t="shared" si="0"/>
        <v>0.54545454545454541</v>
      </c>
      <c r="D61" s="223">
        <f t="shared" si="1"/>
        <v>0.36363636363636365</v>
      </c>
      <c r="E61" s="224">
        <f t="shared" si="2"/>
        <v>0</v>
      </c>
      <c r="F61" s="223">
        <f t="shared" si="3"/>
        <v>0</v>
      </c>
      <c r="G61" s="223">
        <f t="shared" si="4"/>
        <v>9.0909090909090912E-2</v>
      </c>
      <c r="H61" s="134">
        <f t="shared" si="5"/>
        <v>11</v>
      </c>
    </row>
    <row r="62" spans="2:8" ht="17.25" thickTop="1" thickBot="1" x14ac:dyDescent="0.3">
      <c r="B62" s="10" t="s">
        <v>32</v>
      </c>
      <c r="C62" s="222">
        <f t="shared" si="0"/>
        <v>0.92</v>
      </c>
      <c r="D62" s="223">
        <f t="shared" si="1"/>
        <v>0.08</v>
      </c>
      <c r="E62" s="224">
        <f t="shared" si="2"/>
        <v>0</v>
      </c>
      <c r="F62" s="223">
        <f t="shared" si="3"/>
        <v>0</v>
      </c>
      <c r="G62" s="223">
        <f t="shared" si="4"/>
        <v>0</v>
      </c>
      <c r="H62" s="134">
        <f t="shared" si="5"/>
        <v>25</v>
      </c>
    </row>
    <row r="63" spans="2:8" ht="17.25" thickTop="1" thickBot="1" x14ac:dyDescent="0.3">
      <c r="B63" s="16" t="s">
        <v>33</v>
      </c>
      <c r="C63" s="225">
        <f t="shared" si="0"/>
        <v>0.425414364640884</v>
      </c>
      <c r="D63" s="226">
        <f t="shared" si="1"/>
        <v>0.54143646408839774</v>
      </c>
      <c r="E63" s="227">
        <f t="shared" si="2"/>
        <v>0</v>
      </c>
      <c r="F63" s="226">
        <f t="shared" si="3"/>
        <v>1.1049723756906077E-2</v>
      </c>
      <c r="G63" s="226">
        <f t="shared" si="4"/>
        <v>2.2099447513812154E-2</v>
      </c>
      <c r="H63" s="137">
        <f t="shared" si="5"/>
        <v>181</v>
      </c>
    </row>
    <row r="64" spans="2:8" ht="17.25" thickTop="1" thickBot="1" x14ac:dyDescent="0.3">
      <c r="B64" s="10" t="s">
        <v>34</v>
      </c>
      <c r="C64" s="222">
        <f t="shared" si="0"/>
        <v>0.43410852713178294</v>
      </c>
      <c r="D64" s="223">
        <f t="shared" si="1"/>
        <v>0.51937984496124034</v>
      </c>
      <c r="E64" s="224">
        <f t="shared" si="2"/>
        <v>0</v>
      </c>
      <c r="F64" s="223">
        <f t="shared" si="3"/>
        <v>1.5503875968992248E-2</v>
      </c>
      <c r="G64" s="223">
        <f t="shared" si="4"/>
        <v>3.1007751937984496E-2</v>
      </c>
      <c r="H64" s="134">
        <f t="shared" si="5"/>
        <v>129</v>
      </c>
    </row>
    <row r="65" spans="2:8" ht="17.25" thickTop="1" thickBot="1" x14ac:dyDescent="0.3">
      <c r="B65" s="10" t="s">
        <v>35</v>
      </c>
      <c r="C65" s="222">
        <f t="shared" si="0"/>
        <v>0.51851851851851849</v>
      </c>
      <c r="D65" s="223">
        <f t="shared" si="1"/>
        <v>0.48148148148148145</v>
      </c>
      <c r="E65" s="224">
        <f t="shared" si="2"/>
        <v>0</v>
      </c>
      <c r="F65" s="223">
        <f t="shared" si="3"/>
        <v>0</v>
      </c>
      <c r="G65" s="223">
        <f t="shared" si="4"/>
        <v>0</v>
      </c>
      <c r="H65" s="134">
        <f t="shared" si="5"/>
        <v>27</v>
      </c>
    </row>
    <row r="66" spans="2:8" ht="17.25" thickTop="1" thickBot="1" x14ac:dyDescent="0.3">
      <c r="B66" s="10" t="s">
        <v>36</v>
      </c>
      <c r="C66" s="222">
        <f t="shared" si="0"/>
        <v>0.28000000000000003</v>
      </c>
      <c r="D66" s="223">
        <f t="shared" si="1"/>
        <v>0.72</v>
      </c>
      <c r="E66" s="224">
        <f t="shared" si="2"/>
        <v>0</v>
      </c>
      <c r="F66" s="223">
        <f t="shared" si="3"/>
        <v>0</v>
      </c>
      <c r="G66" s="223">
        <f t="shared" si="4"/>
        <v>0</v>
      </c>
      <c r="H66" s="134">
        <f t="shared" si="5"/>
        <v>25</v>
      </c>
    </row>
    <row r="67" spans="2:8" ht="17.25" thickTop="1" thickBot="1" x14ac:dyDescent="0.3">
      <c r="B67" s="16" t="s">
        <v>37</v>
      </c>
      <c r="C67" s="225">
        <f t="shared" si="0"/>
        <v>2.197802197802198E-2</v>
      </c>
      <c r="D67" s="226">
        <f t="shared" si="1"/>
        <v>0.84615384615384615</v>
      </c>
      <c r="E67" s="227">
        <f t="shared" si="2"/>
        <v>0</v>
      </c>
      <c r="F67" s="226">
        <f t="shared" si="3"/>
        <v>5.4945054945054944E-2</v>
      </c>
      <c r="G67" s="226">
        <f t="shared" si="4"/>
        <v>7.6923076923076927E-2</v>
      </c>
      <c r="H67" s="137">
        <f t="shared" si="5"/>
        <v>182</v>
      </c>
    </row>
    <row r="68" spans="2:8" ht="17.25" thickTop="1" thickBot="1" x14ac:dyDescent="0.3">
      <c r="B68" s="20" t="s">
        <v>38</v>
      </c>
      <c r="C68" s="228">
        <f t="shared" si="0"/>
        <v>0</v>
      </c>
      <c r="D68" s="229">
        <f t="shared" si="1"/>
        <v>0.8529411764705882</v>
      </c>
      <c r="E68" s="230">
        <f t="shared" si="2"/>
        <v>0</v>
      </c>
      <c r="F68" s="229">
        <f t="shared" si="3"/>
        <v>0.11764705882352941</v>
      </c>
      <c r="G68" s="229">
        <f t="shared" si="4"/>
        <v>2.9411764705882353E-2</v>
      </c>
      <c r="H68" s="139">
        <f t="shared" si="5"/>
        <v>34</v>
      </c>
    </row>
    <row r="69" spans="2:8" ht="17.25" thickTop="1" thickBot="1" x14ac:dyDescent="0.3">
      <c r="B69" s="10" t="s">
        <v>39</v>
      </c>
      <c r="C69" s="222">
        <f t="shared" si="0"/>
        <v>2.7397260273972601E-2</v>
      </c>
      <c r="D69" s="223">
        <f t="shared" si="1"/>
        <v>0.78082191780821919</v>
      </c>
      <c r="E69" s="224">
        <f t="shared" si="2"/>
        <v>0</v>
      </c>
      <c r="F69" s="223">
        <f t="shared" si="3"/>
        <v>4.1095890410958902E-2</v>
      </c>
      <c r="G69" s="223">
        <f t="shared" si="4"/>
        <v>0.15068493150684931</v>
      </c>
      <c r="H69" s="134">
        <f t="shared" si="5"/>
        <v>73</v>
      </c>
    </row>
    <row r="70" spans="2:8" ht="17.25" thickTop="1" thickBot="1" x14ac:dyDescent="0.3">
      <c r="B70" s="10" t="s">
        <v>40</v>
      </c>
      <c r="C70" s="222">
        <f t="shared" si="0"/>
        <v>0</v>
      </c>
      <c r="D70" s="223">
        <f t="shared" si="1"/>
        <v>0.83333333333333337</v>
      </c>
      <c r="E70" s="224">
        <f t="shared" si="2"/>
        <v>0</v>
      </c>
      <c r="F70" s="223">
        <f t="shared" si="3"/>
        <v>0.16666666666666666</v>
      </c>
      <c r="G70" s="223">
        <f t="shared" si="4"/>
        <v>0</v>
      </c>
      <c r="H70" s="134">
        <f t="shared" si="5"/>
        <v>6</v>
      </c>
    </row>
    <row r="71" spans="2:8" ht="17.25" thickTop="1" thickBot="1" x14ac:dyDescent="0.3">
      <c r="B71" s="10" t="s">
        <v>41</v>
      </c>
      <c r="C71" s="222">
        <f t="shared" si="0"/>
        <v>0</v>
      </c>
      <c r="D71" s="223">
        <f t="shared" si="1"/>
        <v>0.83333333333333337</v>
      </c>
      <c r="E71" s="224">
        <f t="shared" si="2"/>
        <v>0</v>
      </c>
      <c r="F71" s="223">
        <f t="shared" si="3"/>
        <v>0</v>
      </c>
      <c r="G71" s="223">
        <f t="shared" si="4"/>
        <v>0.16666666666666666</v>
      </c>
      <c r="H71" s="134">
        <f t="shared" si="5"/>
        <v>12</v>
      </c>
    </row>
    <row r="72" spans="2:8" ht="17.25" thickTop="1" thickBot="1" x14ac:dyDescent="0.3">
      <c r="B72" s="10" t="s">
        <v>42</v>
      </c>
      <c r="C72" s="222">
        <f t="shared" si="0"/>
        <v>0.05</v>
      </c>
      <c r="D72" s="223">
        <f t="shared" si="1"/>
        <v>0.95</v>
      </c>
      <c r="E72" s="224">
        <f t="shared" si="2"/>
        <v>0</v>
      </c>
      <c r="F72" s="223">
        <f t="shared" si="3"/>
        <v>0</v>
      </c>
      <c r="G72" s="223">
        <f t="shared" si="4"/>
        <v>0</v>
      </c>
      <c r="H72" s="134">
        <f t="shared" si="5"/>
        <v>40</v>
      </c>
    </row>
    <row r="73" spans="2:8" ht="17.25" thickTop="1" thickBot="1" x14ac:dyDescent="0.3">
      <c r="B73" s="10" t="s">
        <v>43</v>
      </c>
      <c r="C73" s="222">
        <f t="shared" si="0"/>
        <v>0</v>
      </c>
      <c r="D73" s="223">
        <f t="shared" si="1"/>
        <v>0.88235294117647056</v>
      </c>
      <c r="E73" s="224">
        <f t="shared" si="2"/>
        <v>0</v>
      </c>
      <c r="F73" s="223">
        <f t="shared" si="3"/>
        <v>0.11764705882352941</v>
      </c>
      <c r="G73" s="223">
        <f t="shared" si="4"/>
        <v>0</v>
      </c>
      <c r="H73" s="134">
        <f t="shared" si="5"/>
        <v>17</v>
      </c>
    </row>
    <row r="74" spans="2:8" ht="37.5" customHeight="1" thickTop="1" thickBot="1" x14ac:dyDescent="0.3">
      <c r="B74" s="23" t="s">
        <v>66</v>
      </c>
      <c r="C74" s="225">
        <f t="shared" si="0"/>
        <v>0.44761904761904764</v>
      </c>
      <c r="D74" s="226">
        <f t="shared" si="1"/>
        <v>0.54285714285714282</v>
      </c>
      <c r="E74" s="227">
        <f t="shared" si="2"/>
        <v>0</v>
      </c>
      <c r="F74" s="226">
        <f t="shared" si="3"/>
        <v>0</v>
      </c>
      <c r="G74" s="226">
        <f t="shared" si="4"/>
        <v>9.5238095238095247E-3</v>
      </c>
      <c r="H74" s="137">
        <f t="shared" si="5"/>
        <v>105</v>
      </c>
    </row>
    <row r="75" spans="2:8" ht="17.25" thickTop="1" thickBot="1" x14ac:dyDescent="0.3">
      <c r="B75" s="10" t="s">
        <v>45</v>
      </c>
      <c r="C75" s="222">
        <f t="shared" si="0"/>
        <v>4.5454545454545456E-2</v>
      </c>
      <c r="D75" s="223">
        <f t="shared" si="1"/>
        <v>0.93181818181818177</v>
      </c>
      <c r="E75" s="224">
        <f t="shared" si="2"/>
        <v>0</v>
      </c>
      <c r="F75" s="223">
        <f t="shared" si="3"/>
        <v>0</v>
      </c>
      <c r="G75" s="223">
        <f t="shared" si="4"/>
        <v>2.2727272727272728E-2</v>
      </c>
      <c r="H75" s="134">
        <f t="shared" si="5"/>
        <v>44</v>
      </c>
    </row>
    <row r="76" spans="2:8" ht="17.25" thickTop="1" thickBot="1" x14ac:dyDescent="0.3">
      <c r="B76" s="10" t="s">
        <v>46</v>
      </c>
      <c r="C76" s="222">
        <f t="shared" si="0"/>
        <v>0.80555555555555558</v>
      </c>
      <c r="D76" s="223">
        <f t="shared" si="1"/>
        <v>0.19444444444444445</v>
      </c>
      <c r="E76" s="224">
        <f t="shared" si="2"/>
        <v>0</v>
      </c>
      <c r="F76" s="223">
        <f t="shared" si="3"/>
        <v>0</v>
      </c>
      <c r="G76" s="223">
        <f t="shared" si="4"/>
        <v>0</v>
      </c>
      <c r="H76" s="134">
        <f t="shared" si="5"/>
        <v>36</v>
      </c>
    </row>
    <row r="77" spans="2:8" ht="17.25" thickTop="1" thickBot="1" x14ac:dyDescent="0.3">
      <c r="B77" s="10" t="s">
        <v>47</v>
      </c>
      <c r="C77" s="222">
        <f t="shared" si="0"/>
        <v>0.5</v>
      </c>
      <c r="D77" s="223">
        <f t="shared" si="1"/>
        <v>0.5</v>
      </c>
      <c r="E77" s="224">
        <f t="shared" si="2"/>
        <v>0</v>
      </c>
      <c r="F77" s="223">
        <f t="shared" si="3"/>
        <v>0</v>
      </c>
      <c r="G77" s="223">
        <f t="shared" si="4"/>
        <v>0</v>
      </c>
      <c r="H77" s="134">
        <f t="shared" si="5"/>
        <v>4</v>
      </c>
    </row>
    <row r="78" spans="2:8" ht="17.25" thickTop="1" thickBot="1" x14ac:dyDescent="0.3">
      <c r="B78" s="10" t="s">
        <v>48</v>
      </c>
      <c r="C78" s="222">
        <f t="shared" si="0"/>
        <v>0.66666666666666663</v>
      </c>
      <c r="D78" s="223">
        <f t="shared" si="1"/>
        <v>0.33333333333333331</v>
      </c>
      <c r="E78" s="224">
        <f t="shared" si="2"/>
        <v>0</v>
      </c>
      <c r="F78" s="223">
        <f t="shared" si="3"/>
        <v>0</v>
      </c>
      <c r="G78" s="223">
        <f t="shared" si="4"/>
        <v>0</v>
      </c>
      <c r="H78" s="134">
        <f t="shared" si="5"/>
        <v>21</v>
      </c>
    </row>
    <row r="79" spans="2:8" ht="34.5" customHeight="1" thickTop="1" thickBot="1" x14ac:dyDescent="0.3">
      <c r="B79" s="23" t="s">
        <v>67</v>
      </c>
      <c r="C79" s="225">
        <f t="shared" si="0"/>
        <v>0.76470588235294112</v>
      </c>
      <c r="D79" s="226">
        <f t="shared" si="1"/>
        <v>0.18823529411764706</v>
      </c>
      <c r="E79" s="227">
        <f t="shared" si="2"/>
        <v>0</v>
      </c>
      <c r="F79" s="226">
        <f t="shared" si="3"/>
        <v>3.5294117647058823E-2</v>
      </c>
      <c r="G79" s="226">
        <f t="shared" si="4"/>
        <v>1.1764705882352941E-2</v>
      </c>
      <c r="H79" s="137">
        <f t="shared" si="5"/>
        <v>85</v>
      </c>
    </row>
    <row r="80" spans="2:8" ht="17.25" thickTop="1" thickBot="1" x14ac:dyDescent="0.3">
      <c r="B80" s="10" t="s">
        <v>50</v>
      </c>
      <c r="C80" s="222">
        <f t="shared" si="0"/>
        <v>0.83333333333333337</v>
      </c>
      <c r="D80" s="223">
        <f t="shared" si="1"/>
        <v>0.16666666666666666</v>
      </c>
      <c r="E80" s="224">
        <f t="shared" si="2"/>
        <v>0</v>
      </c>
      <c r="F80" s="223">
        <f t="shared" si="3"/>
        <v>0</v>
      </c>
      <c r="G80" s="223">
        <f t="shared" si="4"/>
        <v>0</v>
      </c>
      <c r="H80" s="134">
        <f t="shared" si="5"/>
        <v>36</v>
      </c>
    </row>
    <row r="81" spans="2:8" ht="17.25" thickTop="1" thickBot="1" x14ac:dyDescent="0.3">
      <c r="B81" s="10" t="s">
        <v>51</v>
      </c>
      <c r="C81" s="222">
        <f t="shared" si="0"/>
        <v>0.64864864864864868</v>
      </c>
      <c r="D81" s="223">
        <f t="shared" si="1"/>
        <v>0.24324324324324326</v>
      </c>
      <c r="E81" s="224">
        <f t="shared" si="2"/>
        <v>0</v>
      </c>
      <c r="F81" s="223">
        <f t="shared" si="3"/>
        <v>8.1081081081081086E-2</v>
      </c>
      <c r="G81" s="223">
        <f t="shared" si="4"/>
        <v>2.7027027027027029E-2</v>
      </c>
      <c r="H81" s="134">
        <f t="shared" si="5"/>
        <v>37</v>
      </c>
    </row>
    <row r="82" spans="2:8" ht="17.25" thickTop="1" thickBot="1" x14ac:dyDescent="0.3">
      <c r="B82" s="10" t="s">
        <v>52</v>
      </c>
      <c r="C82" s="222">
        <f t="shared" si="0"/>
        <v>0.91666666666666663</v>
      </c>
      <c r="D82" s="223">
        <f t="shared" si="1"/>
        <v>8.3333333333333329E-2</v>
      </c>
      <c r="E82" s="224">
        <f t="shared" si="2"/>
        <v>0</v>
      </c>
      <c r="F82" s="223">
        <f t="shared" si="3"/>
        <v>0</v>
      </c>
      <c r="G82" s="223">
        <f t="shared" si="4"/>
        <v>0</v>
      </c>
      <c r="H82" s="134">
        <f t="shared" si="5"/>
        <v>12</v>
      </c>
    </row>
    <row r="83" spans="2:8" ht="39.75" customHeight="1" thickTop="1" thickBot="1" x14ac:dyDescent="0.3">
      <c r="B83" s="16" t="s">
        <v>53</v>
      </c>
      <c r="C83" s="225">
        <f t="shared" si="0"/>
        <v>0.625</v>
      </c>
      <c r="D83" s="226">
        <f t="shared" si="1"/>
        <v>0.25</v>
      </c>
      <c r="E83" s="227">
        <f t="shared" si="2"/>
        <v>0</v>
      </c>
      <c r="F83" s="226">
        <f t="shared" si="3"/>
        <v>0</v>
      </c>
      <c r="G83" s="226">
        <f t="shared" si="4"/>
        <v>0.125</v>
      </c>
      <c r="H83" s="137">
        <f t="shared" si="5"/>
        <v>8</v>
      </c>
    </row>
    <row r="84" spans="2:8" ht="17.25" thickTop="1" thickBot="1" x14ac:dyDescent="0.3">
      <c r="B84" s="10" t="s">
        <v>54</v>
      </c>
      <c r="C84" s="222">
        <f t="shared" si="0"/>
        <v>0.625</v>
      </c>
      <c r="D84" s="223">
        <f t="shared" si="1"/>
        <v>0.25</v>
      </c>
      <c r="E84" s="224">
        <f t="shared" si="2"/>
        <v>0</v>
      </c>
      <c r="F84" s="223">
        <f t="shared" si="3"/>
        <v>0</v>
      </c>
      <c r="G84" s="223">
        <f t="shared" si="4"/>
        <v>0.125</v>
      </c>
      <c r="H84" s="134">
        <f t="shared" si="5"/>
        <v>8</v>
      </c>
    </row>
    <row r="85" spans="2:8" ht="17.25" thickTop="1" thickBot="1" x14ac:dyDescent="0.3">
      <c r="B85" s="10" t="s">
        <v>68</v>
      </c>
      <c r="C85" s="222">
        <f t="shared" si="0"/>
        <v>0</v>
      </c>
      <c r="D85" s="223">
        <f t="shared" si="1"/>
        <v>0</v>
      </c>
      <c r="E85" s="224">
        <f t="shared" si="2"/>
        <v>0</v>
      </c>
      <c r="F85" s="223">
        <f t="shared" si="3"/>
        <v>0</v>
      </c>
      <c r="G85" s="223">
        <f t="shared" si="4"/>
        <v>0</v>
      </c>
      <c r="H85" s="134">
        <f t="shared" si="5"/>
        <v>0</v>
      </c>
    </row>
    <row r="86" spans="2:8" ht="17.25" thickTop="1" thickBot="1" x14ac:dyDescent="0.3">
      <c r="B86" s="10" t="s">
        <v>69</v>
      </c>
      <c r="C86" s="222">
        <f t="shared" si="0"/>
        <v>0</v>
      </c>
      <c r="D86" s="223">
        <f t="shared" si="1"/>
        <v>0</v>
      </c>
      <c r="E86" s="224">
        <f t="shared" si="2"/>
        <v>0</v>
      </c>
      <c r="F86" s="223">
        <f t="shared" si="3"/>
        <v>0</v>
      </c>
      <c r="G86" s="223">
        <f t="shared" si="4"/>
        <v>0</v>
      </c>
      <c r="H86" s="134">
        <f t="shared" si="5"/>
        <v>0</v>
      </c>
    </row>
    <row r="87" spans="2:8" ht="17.25" thickTop="1" thickBot="1" x14ac:dyDescent="0.3">
      <c r="B87" s="16" t="s">
        <v>57</v>
      </c>
      <c r="C87" s="225">
        <f t="shared" si="0"/>
        <v>0.46153846153846156</v>
      </c>
      <c r="D87" s="226">
        <f t="shared" si="1"/>
        <v>0.5</v>
      </c>
      <c r="E87" s="227">
        <f t="shared" si="2"/>
        <v>0</v>
      </c>
      <c r="F87" s="226">
        <f t="shared" si="3"/>
        <v>0</v>
      </c>
      <c r="G87" s="226">
        <f t="shared" si="4"/>
        <v>3.8461538461538464E-2</v>
      </c>
      <c r="H87" s="137">
        <f t="shared" si="5"/>
        <v>26</v>
      </c>
    </row>
    <row r="88" spans="2:8" ht="17.25" thickTop="1" thickBot="1" x14ac:dyDescent="0.3">
      <c r="B88" s="10" t="s">
        <v>58</v>
      </c>
      <c r="C88" s="222">
        <f t="shared" si="0"/>
        <v>0.33333333333333331</v>
      </c>
      <c r="D88" s="223">
        <f t="shared" si="1"/>
        <v>0.66666666666666663</v>
      </c>
      <c r="E88" s="224">
        <f t="shared" si="2"/>
        <v>0</v>
      </c>
      <c r="F88" s="223">
        <f t="shared" si="3"/>
        <v>0</v>
      </c>
      <c r="G88" s="223">
        <f t="shared" si="4"/>
        <v>0</v>
      </c>
      <c r="H88" s="134">
        <f t="shared" si="5"/>
        <v>3</v>
      </c>
    </row>
    <row r="89" spans="2:8" ht="17.25" thickTop="1" thickBot="1" x14ac:dyDescent="0.3">
      <c r="B89" s="10" t="s">
        <v>59</v>
      </c>
      <c r="C89" s="222">
        <f t="shared" si="0"/>
        <v>0</v>
      </c>
      <c r="D89" s="223">
        <f t="shared" si="1"/>
        <v>0.66666666666666663</v>
      </c>
      <c r="E89" s="224">
        <f t="shared" si="2"/>
        <v>0</v>
      </c>
      <c r="F89" s="223">
        <f t="shared" si="3"/>
        <v>0</v>
      </c>
      <c r="G89" s="223">
        <f t="shared" si="4"/>
        <v>0.33333333333333331</v>
      </c>
      <c r="H89" s="134">
        <f t="shared" si="5"/>
        <v>3</v>
      </c>
    </row>
    <row r="90" spans="2:8" ht="17.25" thickTop="1" thickBot="1" x14ac:dyDescent="0.3">
      <c r="B90" s="10" t="s">
        <v>60</v>
      </c>
      <c r="C90" s="222">
        <f>IFERROR(C44/$H90,0)</f>
        <v>0.55000000000000004</v>
      </c>
      <c r="D90" s="223">
        <f>IFERROR(D44/$H90,0)</f>
        <v>0.45</v>
      </c>
      <c r="E90" s="224">
        <f>IFERROR(E44/$H90,0)</f>
        <v>0</v>
      </c>
      <c r="F90" s="223">
        <f>IFERROR(F44/$H90,0)</f>
        <v>0</v>
      </c>
      <c r="G90" s="223">
        <f>IFERROR(G44/$H90,0)</f>
        <v>0</v>
      </c>
      <c r="H90" s="134">
        <f t="shared" si="5"/>
        <v>20</v>
      </c>
    </row>
    <row r="91" spans="2:8" ht="17.25" thickTop="1" thickBot="1" x14ac:dyDescent="0.3">
      <c r="B91" s="16" t="s">
        <v>61</v>
      </c>
      <c r="C91" s="225">
        <f>IFERROR(C45/H91,0)</f>
        <v>0.82758620689655171</v>
      </c>
      <c r="D91" s="226">
        <f>IFERROR(D45/H91,0)</f>
        <v>0.13793103448275862</v>
      </c>
      <c r="E91" s="227">
        <f>IFERROR(E45/H91,0)</f>
        <v>0</v>
      </c>
      <c r="F91" s="226">
        <f>IFERROR(F45/H91,0)</f>
        <v>3.4482758620689655E-2</v>
      </c>
      <c r="G91" s="226">
        <f>IFERROR(G45/H91,0)</f>
        <v>0</v>
      </c>
      <c r="H91" s="137">
        <f>H45</f>
        <v>29</v>
      </c>
    </row>
    <row r="92" spans="2:8" ht="17.25" thickTop="1" thickBot="1" x14ac:dyDescent="0.3">
      <c r="B92" s="10" t="s">
        <v>62</v>
      </c>
      <c r="C92" s="222">
        <f>IFERROR(C46/H92,0)</f>
        <v>0.82758620689655171</v>
      </c>
      <c r="D92" s="223">
        <f>IFERROR(D46/H92,0)</f>
        <v>0.13793103448275862</v>
      </c>
      <c r="E92" s="224">
        <f>IFERROR(E46/H92,0)</f>
        <v>0</v>
      </c>
      <c r="F92" s="223">
        <f>IFERROR(F46/H92,0)</f>
        <v>3.4482758620689655E-2</v>
      </c>
      <c r="G92" s="223">
        <f>IFERROR(G46/H92,0)</f>
        <v>0</v>
      </c>
      <c r="H92" s="134">
        <f>H46</f>
        <v>29</v>
      </c>
    </row>
    <row r="93" spans="2:8" ht="17.25" thickTop="1" thickBot="1" x14ac:dyDescent="0.3">
      <c r="B93" s="16" t="s">
        <v>63</v>
      </c>
      <c r="C93" s="225">
        <f>IFERROR(C47/H93,0)</f>
        <v>0.66666666666666663</v>
      </c>
      <c r="D93" s="226">
        <f>IFERROR(D47/H93,0)</f>
        <v>0.16666666666666666</v>
      </c>
      <c r="E93" s="227">
        <f>IFERROR(E47/H93,0)</f>
        <v>0</v>
      </c>
      <c r="F93" s="226">
        <f>IFERROR(F47/H93,0)</f>
        <v>0.16666666666666666</v>
      </c>
      <c r="G93" s="226">
        <f>IFERROR(G47/H93,0)</f>
        <v>0</v>
      </c>
      <c r="H93" s="137">
        <f>H47</f>
        <v>6</v>
      </c>
    </row>
    <row r="94" spans="2:8" ht="17.25" thickTop="1" thickBot="1" x14ac:dyDescent="0.3">
      <c r="B94" s="29" t="s">
        <v>63</v>
      </c>
      <c r="C94" s="231">
        <f>IFERROR(C48/H94,0)</f>
        <v>0.66666666666666663</v>
      </c>
      <c r="D94" s="232">
        <f>IFERROR(D48/H94,0)</f>
        <v>0.16666666666666666</v>
      </c>
      <c r="E94" s="233">
        <f>IFERROR(E48/H94,0)</f>
        <v>0</v>
      </c>
      <c r="F94" s="232">
        <f>IFERROR(F48/H94,0)</f>
        <v>0.16666666666666666</v>
      </c>
      <c r="G94" s="232">
        <f>IFERROR(G48/H94,0)</f>
        <v>0</v>
      </c>
      <c r="H94" s="135">
        <f>H48</f>
        <v>6</v>
      </c>
    </row>
    <row r="95" spans="2:8" ht="20.25" thickTop="1" thickBot="1" x14ac:dyDescent="0.3">
      <c r="B95" s="74" t="s">
        <v>70</v>
      </c>
      <c r="C95" s="235">
        <f>IFERROR(C49/H95,0)</f>
        <v>0.40940366972477066</v>
      </c>
      <c r="D95" s="236">
        <f>IFERROR(D49/H95,0)</f>
        <v>0.51490825688073394</v>
      </c>
      <c r="E95" s="237">
        <f>IFERROR(E49/H95,0)</f>
        <v>0</v>
      </c>
      <c r="F95" s="236">
        <f>IFERROR(F49/H95,0)</f>
        <v>3.5550458715596332E-2</v>
      </c>
      <c r="G95" s="236">
        <f>IFERROR(G49/H95,0)</f>
        <v>4.0137614678899085E-2</v>
      </c>
      <c r="H95" s="238">
        <f>H49</f>
        <v>872</v>
      </c>
    </row>
  </sheetData>
  <mergeCells count="18">
    <mergeCell ref="E7:E8"/>
    <mergeCell ref="F7:F8"/>
    <mergeCell ref="G7:G8"/>
    <mergeCell ref="H7:H8"/>
    <mergeCell ref="B2:H2"/>
    <mergeCell ref="B3:H3"/>
    <mergeCell ref="B6:H6"/>
    <mergeCell ref="B7:B8"/>
    <mergeCell ref="C7:C8"/>
    <mergeCell ref="D7:D8"/>
    <mergeCell ref="B52:H52"/>
    <mergeCell ref="B53:B54"/>
    <mergeCell ref="C53:C54"/>
    <mergeCell ref="D53:D54"/>
    <mergeCell ref="E53:E54"/>
    <mergeCell ref="F53:F54"/>
    <mergeCell ref="G53:G54"/>
    <mergeCell ref="H53:H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4"/>
  <dimension ref="A1:P22"/>
  <sheetViews>
    <sheetView zoomScale="68" zoomScaleNormal="68" workbookViewId="0">
      <selection activeCell="E13" sqref="E13"/>
    </sheetView>
  </sheetViews>
  <sheetFormatPr baseColWidth="10" defaultColWidth="11.42578125" defaultRowHeight="15" x14ac:dyDescent="0.25"/>
  <cols>
    <col min="1" max="1" width="4.7109375" style="1" customWidth="1"/>
    <col min="2" max="2" width="7.7109375" style="1" customWidth="1"/>
    <col min="3" max="3" width="25.7109375" style="1" customWidth="1"/>
    <col min="4" max="4" width="8" style="1" customWidth="1"/>
    <col min="5" max="5" width="25.7109375" style="1" customWidth="1"/>
    <col min="6" max="6" width="8" style="1" customWidth="1"/>
    <col min="7" max="7" width="25.7109375" style="1" customWidth="1"/>
    <col min="8" max="8" width="8" style="1" customWidth="1"/>
    <col min="9" max="9" width="25.7109375" style="1" customWidth="1"/>
    <col min="10" max="10" width="8" style="1" customWidth="1"/>
    <col min="11" max="11" width="26.7109375" style="1" customWidth="1"/>
    <col min="12" max="12" width="8" style="1" customWidth="1"/>
    <col min="13" max="13" width="25.7109375" style="1" customWidth="1"/>
    <col min="14" max="14" width="8" style="1" customWidth="1"/>
    <col min="15" max="15" width="25.7109375" style="1" customWidth="1"/>
    <col min="16" max="16" width="8.28515625" style="1" customWidth="1"/>
    <col min="17" max="16384" width="11.42578125" style="1"/>
  </cols>
  <sheetData>
    <row r="1" spans="1:16" x14ac:dyDescent="0.25">
      <c r="A1" s="2"/>
    </row>
    <row r="7" spans="1:16" ht="15.75" thickBot="1" x14ac:dyDescent="0.3">
      <c r="C7" s="247"/>
      <c r="D7" s="247"/>
    </row>
    <row r="8" spans="1:16" ht="15" customHeight="1" thickTop="1" x14ac:dyDescent="0.25">
      <c r="B8" s="321" t="s">
        <v>94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3"/>
    </row>
    <row r="9" spans="1:16" ht="51.75" customHeight="1" x14ac:dyDescent="0.25">
      <c r="B9" s="324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6"/>
    </row>
    <row r="10" spans="1:16" ht="15.75" customHeight="1" thickBot="1" x14ac:dyDescent="0.3">
      <c r="B10" s="327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9"/>
    </row>
    <row r="11" spans="1:16" ht="16.5" thickTop="1" thickBot="1" x14ac:dyDescent="0.3">
      <c r="B11" s="265"/>
      <c r="C11" s="266"/>
      <c r="D11" s="266"/>
      <c r="E11" s="266"/>
      <c r="F11" s="266"/>
      <c r="G11" s="267"/>
      <c r="H11" s="266"/>
      <c r="I11" s="266"/>
      <c r="J11" s="266"/>
      <c r="K11" s="266"/>
      <c r="L11" s="266"/>
      <c r="M11" s="266"/>
      <c r="N11" s="266"/>
      <c r="O11" s="266"/>
      <c r="P11" s="268"/>
    </row>
    <row r="12" spans="1:16" s="4" customFormat="1" ht="72.75" customHeight="1" thickTop="1" thickBot="1" x14ac:dyDescent="0.3">
      <c r="B12" s="253"/>
      <c r="C12" s="263" t="s">
        <v>5</v>
      </c>
      <c r="D12" s="248"/>
      <c r="E12" s="264" t="s">
        <v>91</v>
      </c>
      <c r="F12" s="248"/>
      <c r="G12" s="264" t="s">
        <v>6</v>
      </c>
      <c r="H12" s="249"/>
      <c r="I12" s="263" t="s">
        <v>7</v>
      </c>
      <c r="J12" s="249"/>
      <c r="K12" s="263" t="s">
        <v>8</v>
      </c>
      <c r="L12" s="249"/>
      <c r="M12" s="264" t="s">
        <v>92</v>
      </c>
      <c r="N12" s="249"/>
      <c r="O12" s="264" t="s">
        <v>9</v>
      </c>
      <c r="P12" s="254"/>
    </row>
    <row r="13" spans="1:16" ht="72.75" customHeight="1" thickTop="1" thickBot="1" x14ac:dyDescent="0.3">
      <c r="B13" s="255"/>
      <c r="C13" s="262" t="s">
        <v>10</v>
      </c>
      <c r="D13" s="250"/>
      <c r="E13" s="262" t="s">
        <v>10</v>
      </c>
      <c r="F13" s="250"/>
      <c r="G13" s="262" t="s">
        <v>10</v>
      </c>
      <c r="H13" s="250"/>
      <c r="I13" s="262" t="s">
        <v>10</v>
      </c>
      <c r="J13" s="250"/>
      <c r="K13" s="262" t="s">
        <v>10</v>
      </c>
      <c r="L13" s="250"/>
      <c r="M13" s="262" t="s">
        <v>10</v>
      </c>
      <c r="N13" s="242"/>
      <c r="O13" s="262" t="s">
        <v>10</v>
      </c>
      <c r="P13" s="256"/>
    </row>
    <row r="14" spans="1:16" ht="72.75" customHeight="1" thickTop="1" thickBot="1" x14ac:dyDescent="0.3">
      <c r="B14" s="255"/>
      <c r="C14" s="262" t="s">
        <v>11</v>
      </c>
      <c r="D14" s="250"/>
      <c r="E14" s="262" t="s">
        <v>11</v>
      </c>
      <c r="F14" s="250"/>
      <c r="G14" s="262" t="s">
        <v>11</v>
      </c>
      <c r="H14" s="243"/>
      <c r="I14" s="262" t="s">
        <v>11</v>
      </c>
      <c r="J14" s="243"/>
      <c r="K14" s="262" t="s">
        <v>11</v>
      </c>
      <c r="L14" s="243"/>
      <c r="M14" s="262" t="s">
        <v>11</v>
      </c>
      <c r="N14" s="242"/>
      <c r="O14" s="262" t="s">
        <v>11</v>
      </c>
      <c r="P14" s="256"/>
    </row>
    <row r="15" spans="1:16" ht="72.75" customHeight="1" thickTop="1" thickBot="1" x14ac:dyDescent="0.3">
      <c r="B15" s="255"/>
      <c r="C15" s="262" t="s">
        <v>12</v>
      </c>
      <c r="D15" s="250"/>
      <c r="E15" s="262" t="s">
        <v>12</v>
      </c>
      <c r="F15" s="250"/>
      <c r="G15" s="262" t="s">
        <v>12</v>
      </c>
      <c r="H15" s="243"/>
      <c r="I15" s="262" t="s">
        <v>12</v>
      </c>
      <c r="J15" s="243"/>
      <c r="K15" s="262" t="s">
        <v>12</v>
      </c>
      <c r="L15" s="243"/>
      <c r="M15" s="262" t="s">
        <v>12</v>
      </c>
      <c r="N15" s="242"/>
      <c r="O15" s="262" t="s">
        <v>12</v>
      </c>
      <c r="P15" s="256"/>
    </row>
    <row r="16" spans="1:16" ht="72.75" customHeight="1" thickTop="1" thickBot="1" x14ac:dyDescent="0.35">
      <c r="B16" s="257"/>
      <c r="C16" s="262" t="s">
        <v>13</v>
      </c>
      <c r="D16" s="250"/>
      <c r="E16" s="262" t="s">
        <v>13</v>
      </c>
      <c r="F16" s="251"/>
      <c r="G16" s="262" t="s">
        <v>13</v>
      </c>
      <c r="H16" s="244"/>
      <c r="I16" s="262" t="s">
        <v>13</v>
      </c>
      <c r="J16" s="244"/>
      <c r="K16" s="262" t="s">
        <v>13</v>
      </c>
      <c r="L16" s="244"/>
      <c r="M16" s="262" t="s">
        <v>13</v>
      </c>
      <c r="N16" s="245"/>
      <c r="O16" s="262" t="s">
        <v>13</v>
      </c>
      <c r="P16" s="258"/>
    </row>
    <row r="17" spans="2:16" ht="15.75" thickTop="1" x14ac:dyDescent="0.25">
      <c r="B17" s="257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8"/>
    </row>
    <row r="18" spans="2:16" ht="15.75" thickBot="1" x14ac:dyDescent="0.3">
      <c r="B18" s="257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8"/>
    </row>
    <row r="19" spans="2:16" ht="60" customHeight="1" thickTop="1" thickBot="1" x14ac:dyDescent="0.3">
      <c r="B19" s="257"/>
      <c r="C19" s="252"/>
      <c r="D19" s="252"/>
      <c r="E19" s="252"/>
      <c r="F19" s="252"/>
      <c r="G19" s="263" t="s">
        <v>14</v>
      </c>
      <c r="H19" s="252"/>
      <c r="I19" s="252"/>
      <c r="J19" s="252"/>
      <c r="K19" s="263" t="s">
        <v>15</v>
      </c>
      <c r="L19" s="252"/>
      <c r="M19" s="252"/>
      <c r="N19" s="252"/>
      <c r="O19" s="252"/>
      <c r="P19" s="258"/>
    </row>
    <row r="20" spans="2:16" ht="15.75" customHeight="1" thickTop="1" x14ac:dyDescent="0.25">
      <c r="B20" s="257"/>
      <c r="C20" s="252"/>
      <c r="D20" s="252"/>
      <c r="E20" s="252"/>
      <c r="F20" s="252"/>
      <c r="G20" s="246"/>
      <c r="H20" s="252"/>
      <c r="I20" s="246"/>
      <c r="J20" s="252"/>
      <c r="K20" s="252"/>
      <c r="L20" s="252"/>
      <c r="M20" s="252"/>
      <c r="N20" s="252"/>
      <c r="O20" s="252"/>
      <c r="P20" s="258"/>
    </row>
    <row r="21" spans="2:16" ht="15.75" thickBot="1" x14ac:dyDescent="0.3">
      <c r="B21" s="259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1"/>
    </row>
    <row r="22" spans="2:16" ht="15.75" thickTop="1" x14ac:dyDescent="0.25"/>
  </sheetData>
  <mergeCells count="1">
    <mergeCell ref="B8:P10"/>
  </mergeCells>
  <hyperlinks>
    <hyperlink ref="C15" location="'TODOS E.A'!A1" tooltip="Desertores No Académicos por Promedio Acumulado" display="Estados Académicos" xr:uid="{00000000-0004-0000-0100-000000000000}"/>
    <hyperlink ref="C16" location="'TODOS E.A. GÉNERO'!A1" tooltip="Tasa de Deserción intersemestral por programa académico" display="'TODOS E.A. GÉNERO'!A1" xr:uid="{00000000-0004-0000-0100-000001000000}"/>
    <hyperlink ref="E14" location="'NUEVOS P. GÉNERO'!A1" tooltip="Desertores No Académicos por Promedio Acumulado" display="Promedios por género" xr:uid="{00000000-0004-0000-0100-000002000000}"/>
    <hyperlink ref="G14" location="'SIN PILO P. GÉNERO'!A1" tooltip="Desertores No Académicos por Promedio Acumulado" display="Promedios por género" xr:uid="{00000000-0004-0000-0100-000003000000}"/>
    <hyperlink ref="E15" location="'NUEVOS E.A.'!A1" tooltip="Desertores No Académicos por Promedio Acumulado" display="Estados Académicos" xr:uid="{00000000-0004-0000-0100-000004000000}"/>
    <hyperlink ref="G15" location="'SIN PILO E.A'!A1" tooltip="Desertores No Académicos por Promedio Acumulado" display="Estados Académicos" xr:uid="{00000000-0004-0000-0100-000005000000}"/>
    <hyperlink ref="E16" location="'NUEVOS E.A. GÉNERO'!A1" tooltip="Tasa de Deserción intersemestral por programa académico" display="'NUEVOS E.A. GÉNERO'!A1" xr:uid="{00000000-0004-0000-0100-000006000000}"/>
    <hyperlink ref="G16" location="'SIN PILO E.A. GÉNERO'!A1" tooltip="Tasa de Deserción intersemestral por programa académico" display="'SIN PILO E.A. GÉNERO'!A1" xr:uid="{00000000-0004-0000-0100-000007000000}"/>
    <hyperlink ref="I14" location="'PILO P. GÉNERO'!A1" tooltip="Desertores No Académicos por Promedio Acumulado" display="Promedios por género" xr:uid="{00000000-0004-0000-0100-000008000000}"/>
    <hyperlink ref="I15" location="'PILO E.A.'!A1" tooltip="Desertores No Académicos por Promedio Acumulado" display="Estados Académicos" xr:uid="{00000000-0004-0000-0100-000009000000}"/>
    <hyperlink ref="I16" location="'PILO E.A. GÉNERO'!A1" tooltip="Tasa de Deserción intersemestral por programa académico" display="'PILO E.A. GÉNERO'!A1" xr:uid="{00000000-0004-0000-0100-00000A000000}"/>
    <hyperlink ref="I13" location="'PILO PROM'!A1" display="Promedios" xr:uid="{00000000-0004-0000-0100-00000B000000}"/>
    <hyperlink ref="G19" location="'Resumen I Semestre'!A1" display="Resumen I Semestre" xr:uid="{00000000-0004-0000-0100-00000C000000}"/>
    <hyperlink ref="K19" location="'Resumen II Semestre'!A1" display="Resumen II Semestre" xr:uid="{00000000-0004-0000-0100-00000D000000}"/>
    <hyperlink ref="C13" location="'TODOS PROM'!A1" display="Promedios" xr:uid="{00000000-0004-0000-0100-00000E000000}"/>
    <hyperlink ref="E13" location="'NUEVOS PROM'!A1" display="Promedios" xr:uid="{00000000-0004-0000-0100-00000F000000}"/>
    <hyperlink ref="G13" location="'SIN PILO PROM'!A1" display="Promedios" xr:uid="{00000000-0004-0000-0100-000010000000}"/>
    <hyperlink ref="K14" location="'BECARIOS P. GÉNERO'!A1" tooltip="Desertores No Académicos por Promedio Acumulado" display="Promedios por género" xr:uid="{00000000-0004-0000-0100-000011000000}"/>
    <hyperlink ref="K15" location="'BECARIOS E.A.'!A1" tooltip="Desertores No Académicos por Promedio Acumulado" display="Estados Académicos" xr:uid="{00000000-0004-0000-0100-000012000000}"/>
    <hyperlink ref="K16" location="'BECARIOS E.A. GÉNERO'!A1" tooltip="Tasa de Deserción intersemestral por programa académico" display="'BECARIOS E.A. GÉNERO'!A1" xr:uid="{00000000-0004-0000-0100-000013000000}"/>
    <hyperlink ref="K13" location="'BECARIOS PROM'!A1" display="Promedios" xr:uid="{00000000-0004-0000-0100-000014000000}"/>
    <hyperlink ref="M14" location="'GEN-E P. GÉNERO'!A1" tooltip="Desertores No Académicos por Promedio Acumulado" display="Promedios por género" xr:uid="{00000000-0004-0000-0100-000015000000}"/>
    <hyperlink ref="M15" location="'GEN-E E.A.'!A1" tooltip="Desertores No Académicos por Promedio Acumulado" display="Estados Académicos" xr:uid="{00000000-0004-0000-0100-000016000000}"/>
    <hyperlink ref="M16" location="'GEN-E E.A. GÉNERO'!A1" tooltip="Tasa de Deserción intersemestral por programa académico" display="'GEN-E E.A. GÉNERO'!A1" xr:uid="{00000000-0004-0000-0100-000017000000}"/>
    <hyperlink ref="M13" location="'GEN-E PROM'!A1" display="Promedios" xr:uid="{00000000-0004-0000-0100-000018000000}"/>
    <hyperlink ref="C14" location="'TODOS P. GÉNERO'!A1" tooltip="Desertores No Académicos por Promedio Acumulado" display="Promedios por género" xr:uid="{00000000-0004-0000-0100-000019000000}"/>
    <hyperlink ref="O13" location="'SIN GEN-E PROM '!A1" display="'SIN GEN-E PROM '!A1" xr:uid="{00000000-0004-0000-0100-00001A000000}"/>
    <hyperlink ref="O14" location="'SIN GEN-E P. GÉNERO'!A1" tooltip="Desertores No Académicos por Promedio Acumulado" display="Promedios por género" xr:uid="{00000000-0004-0000-0100-00001B000000}"/>
    <hyperlink ref="O15" location="'SIN GEN-E E.A.'!A1" tooltip="Desertores No Académicos por Promedio Acumulado" display="Estados Académicos" xr:uid="{00000000-0004-0000-0100-00001C000000}"/>
    <hyperlink ref="O16" location="'SIN GEN-E E.A. GÉNERO'!A1" tooltip="Tasa de Deserción intersemestral por programa académico" display="'SIN GEN-E E.A. GÉNERO'!A1" xr:uid="{00000000-0004-0000-0100-00001D000000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Q97"/>
  <sheetViews>
    <sheetView showGridLines="0" zoomScale="60" zoomScaleNormal="60" workbookViewId="0"/>
  </sheetViews>
  <sheetFormatPr baseColWidth="10" defaultColWidth="11.42578125" defaultRowHeight="15" x14ac:dyDescent="0.25"/>
  <cols>
    <col min="2" max="2" width="41.42578125" bestFit="1" customWidth="1"/>
    <col min="3" max="12" width="10.28515625" customWidth="1"/>
    <col min="13" max="13" width="13.140625" customWidth="1"/>
    <col min="14" max="14" width="11.7109375" customWidth="1"/>
    <col min="15" max="15" width="10.28515625" customWidth="1"/>
    <col min="16" max="17" width="10.7109375" customWidth="1"/>
  </cols>
  <sheetData>
    <row r="1" spans="2:17" ht="15.75" customHeight="1" thickBot="1" x14ac:dyDescent="0.3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</row>
    <row r="2" spans="2:17" ht="45" customHeight="1" thickTop="1" x14ac:dyDescent="0.4">
      <c r="B2" s="369" t="str">
        <f>+CONCATENATE("ESTADOS ACADÉMICOS ",'Portada informe E.A.'!A1," POR PROGRAMAS ACADÉMICOS Y GÉNERO")</f>
        <v>ESTADOS ACADÉMICOS 2023-2 POR PROGRAMAS ACADÉMICOS Y GÉNERO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  <c r="P2" s="241"/>
    </row>
    <row r="3" spans="2:17" ht="45" customHeight="1" thickBot="1" x14ac:dyDescent="0.3">
      <c r="B3" s="384" t="s">
        <v>101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299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348" t="s">
        <v>90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2:17" ht="15" customHeight="1" thickBot="1" x14ac:dyDescent="0.3">
      <c r="B7" s="348" t="s">
        <v>17</v>
      </c>
      <c r="C7" s="348" t="s">
        <v>78</v>
      </c>
      <c r="D7" s="348"/>
      <c r="E7" s="348" t="s">
        <v>79</v>
      </c>
      <c r="F7" s="348"/>
      <c r="G7" s="368" t="s">
        <v>84</v>
      </c>
      <c r="H7" s="368"/>
      <c r="I7" s="368" t="s">
        <v>81</v>
      </c>
      <c r="J7" s="368"/>
      <c r="K7" s="368" t="s">
        <v>85</v>
      </c>
      <c r="L7" s="368"/>
      <c r="M7" s="348" t="s">
        <v>72</v>
      </c>
      <c r="N7" s="348"/>
      <c r="O7" s="348" t="s">
        <v>70</v>
      </c>
    </row>
    <row r="8" spans="2:17" ht="21.75" customHeight="1" thickBot="1" x14ac:dyDescent="0.3">
      <c r="B8" s="348"/>
      <c r="C8" s="348"/>
      <c r="D8" s="348"/>
      <c r="E8" s="348"/>
      <c r="F8" s="348"/>
      <c r="G8" s="368"/>
      <c r="H8" s="368"/>
      <c r="I8" s="368"/>
      <c r="J8" s="368"/>
      <c r="K8" s="368"/>
      <c r="L8" s="368"/>
      <c r="M8" s="348"/>
      <c r="N8" s="348"/>
      <c r="O8" s="348"/>
    </row>
    <row r="9" spans="2:17" ht="20.25" customHeight="1" thickBot="1" x14ac:dyDescent="0.3">
      <c r="B9" s="348"/>
      <c r="C9" s="66" t="s">
        <v>74</v>
      </c>
      <c r="D9" s="67" t="s">
        <v>75</v>
      </c>
      <c r="E9" s="66" t="s">
        <v>74</v>
      </c>
      <c r="F9" s="67" t="s">
        <v>75</v>
      </c>
      <c r="G9" s="66" t="s">
        <v>74</v>
      </c>
      <c r="H9" s="67" t="s">
        <v>75</v>
      </c>
      <c r="I9" s="66" t="s">
        <v>74</v>
      </c>
      <c r="J9" s="67" t="s">
        <v>75</v>
      </c>
      <c r="K9" s="66" t="s">
        <v>74</v>
      </c>
      <c r="L9" s="67" t="s">
        <v>75</v>
      </c>
      <c r="M9" s="66" t="s">
        <v>74</v>
      </c>
      <c r="N9" s="67" t="s">
        <v>75</v>
      </c>
      <c r="O9" s="348"/>
    </row>
    <row r="10" spans="2:17" ht="20.25" customHeight="1" thickBot="1" x14ac:dyDescent="0.3">
      <c r="B10" s="19" t="s">
        <v>25</v>
      </c>
      <c r="C10" s="14">
        <v>45</v>
      </c>
      <c r="D10" s="15">
        <v>29</v>
      </c>
      <c r="E10" s="14">
        <v>23</v>
      </c>
      <c r="F10" s="15">
        <v>47</v>
      </c>
      <c r="G10" s="14">
        <v>0</v>
      </c>
      <c r="H10" s="15">
        <v>0</v>
      </c>
      <c r="I10" s="14">
        <v>0</v>
      </c>
      <c r="J10" s="15">
        <v>8</v>
      </c>
      <c r="K10" s="14">
        <v>0</v>
      </c>
      <c r="L10" s="15">
        <v>5</v>
      </c>
      <c r="M10" s="14">
        <v>68</v>
      </c>
      <c r="N10" s="15">
        <v>89</v>
      </c>
      <c r="O10" s="8">
        <v>157</v>
      </c>
    </row>
    <row r="11" spans="2:17" ht="17.25" customHeight="1" thickTop="1" thickBot="1" x14ac:dyDescent="0.3">
      <c r="B11" s="10" t="s">
        <v>26</v>
      </c>
      <c r="C11" s="11">
        <v>13</v>
      </c>
      <c r="D11" s="11">
        <v>11</v>
      </c>
      <c r="E11" s="11">
        <v>6</v>
      </c>
      <c r="F11" s="11">
        <v>26</v>
      </c>
      <c r="G11" s="11">
        <v>0</v>
      </c>
      <c r="H11" s="11">
        <v>0</v>
      </c>
      <c r="I11" s="11">
        <v>0</v>
      </c>
      <c r="J11" s="11">
        <v>4</v>
      </c>
      <c r="K11" s="11">
        <v>0</v>
      </c>
      <c r="L11" s="11">
        <v>1</v>
      </c>
      <c r="M11" s="11">
        <v>19</v>
      </c>
      <c r="N11" s="12">
        <v>42</v>
      </c>
      <c r="O11" s="68">
        <v>61</v>
      </c>
    </row>
    <row r="12" spans="2:17" ht="17.25" customHeight="1" thickTop="1" thickBot="1" x14ac:dyDescent="0.3">
      <c r="B12" s="10" t="s">
        <v>27</v>
      </c>
      <c r="C12" s="11">
        <v>31</v>
      </c>
      <c r="D12" s="11">
        <v>17</v>
      </c>
      <c r="E12" s="11">
        <v>12</v>
      </c>
      <c r="F12" s="11">
        <v>18</v>
      </c>
      <c r="G12" s="11">
        <v>0</v>
      </c>
      <c r="H12" s="11">
        <v>0</v>
      </c>
      <c r="I12" s="11">
        <v>0</v>
      </c>
      <c r="J12" s="11">
        <v>4</v>
      </c>
      <c r="K12" s="11">
        <v>0</v>
      </c>
      <c r="L12" s="11">
        <v>2</v>
      </c>
      <c r="M12" s="11">
        <v>43</v>
      </c>
      <c r="N12" s="12">
        <v>41</v>
      </c>
      <c r="O12" s="11">
        <v>84</v>
      </c>
    </row>
    <row r="13" spans="2:17" ht="17.25" customHeight="1" thickTop="1" thickBot="1" x14ac:dyDescent="0.3">
      <c r="B13" s="10" t="s">
        <v>28</v>
      </c>
      <c r="C13" s="11">
        <v>1</v>
      </c>
      <c r="D13" s="11">
        <v>1</v>
      </c>
      <c r="E13" s="11">
        <v>5</v>
      </c>
      <c r="F13" s="11">
        <v>3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</v>
      </c>
      <c r="M13" s="11">
        <v>6</v>
      </c>
      <c r="N13" s="12">
        <v>6</v>
      </c>
      <c r="O13" s="11">
        <v>12</v>
      </c>
    </row>
    <row r="14" spans="2:17" ht="61.5" customHeight="1" thickTop="1" thickBot="1" x14ac:dyDescent="0.3">
      <c r="B14" s="13" t="s">
        <v>29</v>
      </c>
      <c r="C14" s="14">
        <v>31</v>
      </c>
      <c r="D14" s="14">
        <v>14</v>
      </c>
      <c r="E14" s="14">
        <v>21</v>
      </c>
      <c r="F14" s="14">
        <v>13</v>
      </c>
      <c r="G14" s="14">
        <v>0</v>
      </c>
      <c r="H14" s="14">
        <v>0</v>
      </c>
      <c r="I14" s="14">
        <v>3</v>
      </c>
      <c r="J14" s="14">
        <v>3</v>
      </c>
      <c r="K14" s="14">
        <v>4</v>
      </c>
      <c r="L14" s="14">
        <v>4</v>
      </c>
      <c r="M14" s="14">
        <v>59</v>
      </c>
      <c r="N14" s="14">
        <v>34</v>
      </c>
      <c r="O14" s="8">
        <v>93</v>
      </c>
    </row>
    <row r="15" spans="2:17" ht="17.25" thickTop="1" thickBot="1" x14ac:dyDescent="0.3">
      <c r="B15" s="10" t="s">
        <v>30</v>
      </c>
      <c r="C15" s="11">
        <v>8</v>
      </c>
      <c r="D15" s="11">
        <v>8</v>
      </c>
      <c r="E15" s="11">
        <v>18</v>
      </c>
      <c r="F15" s="11">
        <v>10</v>
      </c>
      <c r="G15" s="11">
        <v>0</v>
      </c>
      <c r="H15" s="11">
        <v>0</v>
      </c>
      <c r="I15" s="11">
        <v>3</v>
      </c>
      <c r="J15" s="11">
        <v>3</v>
      </c>
      <c r="K15" s="11">
        <v>3</v>
      </c>
      <c r="L15" s="11">
        <v>4</v>
      </c>
      <c r="M15" s="11">
        <v>32</v>
      </c>
      <c r="N15" s="12">
        <v>25</v>
      </c>
      <c r="O15" s="68">
        <v>57</v>
      </c>
    </row>
    <row r="16" spans="2:17" ht="17.25" thickTop="1" thickBot="1" x14ac:dyDescent="0.3">
      <c r="B16" s="10" t="s">
        <v>31</v>
      </c>
      <c r="C16" s="11">
        <v>4</v>
      </c>
      <c r="D16" s="11">
        <v>2</v>
      </c>
      <c r="E16" s="11">
        <v>2</v>
      </c>
      <c r="F16" s="11">
        <v>2</v>
      </c>
      <c r="G16" s="11">
        <v>0</v>
      </c>
      <c r="H16" s="11">
        <v>0</v>
      </c>
      <c r="I16" s="11">
        <v>0</v>
      </c>
      <c r="J16" s="11">
        <v>0</v>
      </c>
      <c r="K16" s="11">
        <v>1</v>
      </c>
      <c r="L16" s="11">
        <v>0</v>
      </c>
      <c r="M16" s="11">
        <v>7</v>
      </c>
      <c r="N16" s="12">
        <v>4</v>
      </c>
      <c r="O16" s="11">
        <v>11</v>
      </c>
    </row>
    <row r="17" spans="2:15" ht="17.25" thickTop="1" thickBot="1" x14ac:dyDescent="0.3">
      <c r="B17" s="10" t="s">
        <v>32</v>
      </c>
      <c r="C17" s="11">
        <v>19</v>
      </c>
      <c r="D17" s="11">
        <v>4</v>
      </c>
      <c r="E17" s="11">
        <v>1</v>
      </c>
      <c r="F17" s="11">
        <v>1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20</v>
      </c>
      <c r="N17" s="12">
        <v>5</v>
      </c>
      <c r="O17" s="11">
        <v>25</v>
      </c>
    </row>
    <row r="18" spans="2:15" ht="17.25" thickTop="1" thickBot="1" x14ac:dyDescent="0.3">
      <c r="B18" s="16" t="s">
        <v>33</v>
      </c>
      <c r="C18" s="14">
        <v>52</v>
      </c>
      <c r="D18" s="15">
        <v>25</v>
      </c>
      <c r="E18" s="14">
        <v>57</v>
      </c>
      <c r="F18" s="15">
        <v>41</v>
      </c>
      <c r="G18" s="14">
        <v>0</v>
      </c>
      <c r="H18" s="15">
        <v>0</v>
      </c>
      <c r="I18" s="14">
        <v>1</v>
      </c>
      <c r="J18" s="15">
        <v>1</v>
      </c>
      <c r="K18" s="14">
        <v>2</v>
      </c>
      <c r="L18" s="15">
        <v>2</v>
      </c>
      <c r="M18" s="14">
        <v>112</v>
      </c>
      <c r="N18" s="15">
        <v>69</v>
      </c>
      <c r="O18" s="8">
        <v>181</v>
      </c>
    </row>
    <row r="19" spans="2:15" ht="17.25" thickTop="1" thickBot="1" x14ac:dyDescent="0.3">
      <c r="B19" s="10" t="s">
        <v>34</v>
      </c>
      <c r="C19" s="11">
        <v>37</v>
      </c>
      <c r="D19" s="11">
        <v>19</v>
      </c>
      <c r="E19" s="11">
        <v>34</v>
      </c>
      <c r="F19" s="11">
        <v>33</v>
      </c>
      <c r="G19" s="11">
        <v>0</v>
      </c>
      <c r="H19" s="11">
        <v>0</v>
      </c>
      <c r="I19" s="11">
        <v>1</v>
      </c>
      <c r="J19" s="11">
        <v>1</v>
      </c>
      <c r="K19" s="11">
        <v>2</v>
      </c>
      <c r="L19" s="11">
        <v>2</v>
      </c>
      <c r="M19" s="11">
        <v>74</v>
      </c>
      <c r="N19" s="12">
        <v>55</v>
      </c>
      <c r="O19" s="68">
        <v>129</v>
      </c>
    </row>
    <row r="20" spans="2:15" ht="17.25" thickTop="1" thickBot="1" x14ac:dyDescent="0.3">
      <c r="B20" s="10" t="s">
        <v>35</v>
      </c>
      <c r="C20" s="11">
        <v>11</v>
      </c>
      <c r="D20" s="11">
        <v>3</v>
      </c>
      <c r="E20" s="11">
        <v>11</v>
      </c>
      <c r="F20" s="11">
        <v>2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22</v>
      </c>
      <c r="N20" s="12">
        <v>5</v>
      </c>
      <c r="O20" s="11">
        <v>27</v>
      </c>
    </row>
    <row r="21" spans="2:15" ht="17.25" thickTop="1" thickBot="1" x14ac:dyDescent="0.3">
      <c r="B21" s="10" t="s">
        <v>36</v>
      </c>
      <c r="C21" s="11">
        <v>4</v>
      </c>
      <c r="D21" s="11">
        <v>3</v>
      </c>
      <c r="E21" s="11">
        <v>12</v>
      </c>
      <c r="F21" s="11">
        <v>6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16</v>
      </c>
      <c r="N21" s="12">
        <v>9</v>
      </c>
      <c r="O21" s="68">
        <v>25</v>
      </c>
    </row>
    <row r="22" spans="2:15" ht="17.25" thickTop="1" thickBot="1" x14ac:dyDescent="0.3">
      <c r="B22" s="19" t="s">
        <v>37</v>
      </c>
      <c r="C22" s="14">
        <v>1</v>
      </c>
      <c r="D22" s="14">
        <v>3</v>
      </c>
      <c r="E22" s="14">
        <v>46</v>
      </c>
      <c r="F22" s="14">
        <v>108</v>
      </c>
      <c r="G22" s="14">
        <v>0</v>
      </c>
      <c r="H22" s="14">
        <v>0</v>
      </c>
      <c r="I22" s="14">
        <v>2</v>
      </c>
      <c r="J22" s="14">
        <v>8</v>
      </c>
      <c r="K22" s="14">
        <v>2</v>
      </c>
      <c r="L22" s="14">
        <v>12</v>
      </c>
      <c r="M22" s="14">
        <v>51</v>
      </c>
      <c r="N22" s="15">
        <v>131</v>
      </c>
      <c r="O22" s="17">
        <v>182</v>
      </c>
    </row>
    <row r="23" spans="2:15" ht="17.25" customHeight="1" thickTop="1" thickBot="1" x14ac:dyDescent="0.3">
      <c r="B23" s="20" t="s">
        <v>38</v>
      </c>
      <c r="C23" s="11">
        <v>0</v>
      </c>
      <c r="D23" s="11">
        <v>0</v>
      </c>
      <c r="E23" s="11">
        <v>8</v>
      </c>
      <c r="F23" s="11">
        <v>21</v>
      </c>
      <c r="G23" s="11">
        <v>0</v>
      </c>
      <c r="H23" s="11">
        <v>0</v>
      </c>
      <c r="I23" s="11">
        <v>0</v>
      </c>
      <c r="J23" s="11">
        <v>4</v>
      </c>
      <c r="K23" s="11">
        <v>0</v>
      </c>
      <c r="L23" s="11">
        <v>1</v>
      </c>
      <c r="M23" s="11">
        <v>8</v>
      </c>
      <c r="N23" s="12">
        <v>26</v>
      </c>
      <c r="O23" s="68">
        <v>34</v>
      </c>
    </row>
    <row r="24" spans="2:15" ht="17.25" customHeight="1" thickTop="1" thickBot="1" x14ac:dyDescent="0.3">
      <c r="B24" s="10" t="s">
        <v>39</v>
      </c>
      <c r="C24" s="11">
        <v>0</v>
      </c>
      <c r="D24" s="11">
        <v>2</v>
      </c>
      <c r="E24" s="11">
        <v>17</v>
      </c>
      <c r="F24" s="11">
        <v>40</v>
      </c>
      <c r="G24" s="11">
        <v>0</v>
      </c>
      <c r="H24" s="11">
        <v>0</v>
      </c>
      <c r="I24" s="11">
        <v>1</v>
      </c>
      <c r="J24" s="11">
        <v>2</v>
      </c>
      <c r="K24" s="11">
        <v>2</v>
      </c>
      <c r="L24" s="11">
        <v>9</v>
      </c>
      <c r="M24" s="11">
        <v>20</v>
      </c>
      <c r="N24" s="12">
        <v>53</v>
      </c>
      <c r="O24" s="68">
        <v>73</v>
      </c>
    </row>
    <row r="25" spans="2:15" ht="17.25" customHeight="1" thickTop="1" thickBot="1" x14ac:dyDescent="0.3">
      <c r="B25" s="10" t="s">
        <v>40</v>
      </c>
      <c r="C25" s="11">
        <v>0</v>
      </c>
      <c r="D25" s="11">
        <v>0</v>
      </c>
      <c r="E25" s="11">
        <v>0</v>
      </c>
      <c r="F25" s="11">
        <v>5</v>
      </c>
      <c r="G25" s="11">
        <v>0</v>
      </c>
      <c r="H25" s="11">
        <v>0</v>
      </c>
      <c r="I25" s="11">
        <v>1</v>
      </c>
      <c r="J25" s="11">
        <v>0</v>
      </c>
      <c r="K25" s="11">
        <v>0</v>
      </c>
      <c r="L25" s="11">
        <v>0</v>
      </c>
      <c r="M25" s="11">
        <v>1</v>
      </c>
      <c r="N25" s="12">
        <v>5</v>
      </c>
      <c r="O25" s="68">
        <v>6</v>
      </c>
    </row>
    <row r="26" spans="2:15" ht="17.25" customHeight="1" thickTop="1" thickBot="1" x14ac:dyDescent="0.3">
      <c r="B26" s="20" t="s">
        <v>41</v>
      </c>
      <c r="C26" s="11">
        <v>0</v>
      </c>
      <c r="D26" s="11">
        <v>0</v>
      </c>
      <c r="E26" s="11">
        <v>0</v>
      </c>
      <c r="F26" s="11">
        <v>10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</v>
      </c>
      <c r="M26" s="11">
        <v>0</v>
      </c>
      <c r="N26" s="12">
        <v>12</v>
      </c>
      <c r="O26" s="68">
        <v>12</v>
      </c>
    </row>
    <row r="27" spans="2:15" ht="17.25" customHeight="1" thickTop="1" thickBot="1" x14ac:dyDescent="0.3">
      <c r="B27" s="10" t="s">
        <v>42</v>
      </c>
      <c r="C27" s="11">
        <v>1</v>
      </c>
      <c r="D27" s="11">
        <v>1</v>
      </c>
      <c r="E27" s="11">
        <v>19</v>
      </c>
      <c r="F27" s="11">
        <v>19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20</v>
      </c>
      <c r="N27" s="12">
        <v>20</v>
      </c>
      <c r="O27" s="68">
        <v>40</v>
      </c>
    </row>
    <row r="28" spans="2:15" ht="17.25" customHeight="1" thickTop="1" thickBot="1" x14ac:dyDescent="0.3">
      <c r="B28" s="10" t="s">
        <v>43</v>
      </c>
      <c r="C28" s="11">
        <v>0</v>
      </c>
      <c r="D28" s="11">
        <v>0</v>
      </c>
      <c r="E28" s="11">
        <v>2</v>
      </c>
      <c r="F28" s="11">
        <v>13</v>
      </c>
      <c r="G28" s="11">
        <v>0</v>
      </c>
      <c r="H28" s="11">
        <v>0</v>
      </c>
      <c r="I28" s="11">
        <v>0</v>
      </c>
      <c r="J28" s="11">
        <v>2</v>
      </c>
      <c r="K28" s="11">
        <v>0</v>
      </c>
      <c r="L28" s="11">
        <v>0</v>
      </c>
      <c r="M28" s="11">
        <v>2</v>
      </c>
      <c r="N28" s="12">
        <v>15</v>
      </c>
      <c r="O28" s="68">
        <v>17</v>
      </c>
    </row>
    <row r="29" spans="2:15" ht="46.5" customHeight="1" thickTop="1" thickBot="1" x14ac:dyDescent="0.3">
      <c r="B29" s="23" t="s">
        <v>44</v>
      </c>
      <c r="C29" s="14">
        <v>29</v>
      </c>
      <c r="D29" s="14">
        <v>18</v>
      </c>
      <c r="E29" s="14">
        <v>40</v>
      </c>
      <c r="F29" s="14">
        <v>17</v>
      </c>
      <c r="G29" s="14">
        <v>0</v>
      </c>
      <c r="H29" s="14">
        <v>0</v>
      </c>
      <c r="I29" s="14">
        <v>0</v>
      </c>
      <c r="J29" s="14">
        <v>0</v>
      </c>
      <c r="K29" s="14">
        <v>1</v>
      </c>
      <c r="L29" s="14">
        <v>0</v>
      </c>
      <c r="M29" s="14">
        <v>70</v>
      </c>
      <c r="N29" s="14">
        <v>35</v>
      </c>
      <c r="O29" s="14">
        <v>105</v>
      </c>
    </row>
    <row r="30" spans="2:15" ht="17.25" customHeight="1" thickTop="1" thickBot="1" x14ac:dyDescent="0.3">
      <c r="B30" s="20" t="s">
        <v>45</v>
      </c>
      <c r="C30" s="11">
        <v>1</v>
      </c>
      <c r="D30" s="11">
        <v>1</v>
      </c>
      <c r="E30" s="11">
        <v>37</v>
      </c>
      <c r="F30" s="11">
        <v>4</v>
      </c>
      <c r="G30" s="11">
        <v>0</v>
      </c>
      <c r="H30" s="11">
        <v>0</v>
      </c>
      <c r="I30" s="11">
        <v>0</v>
      </c>
      <c r="J30" s="11">
        <v>0</v>
      </c>
      <c r="K30" s="11">
        <v>1</v>
      </c>
      <c r="L30" s="11">
        <v>0</v>
      </c>
      <c r="M30" s="11">
        <v>39</v>
      </c>
      <c r="N30" s="12">
        <v>5</v>
      </c>
      <c r="O30" s="11">
        <v>44</v>
      </c>
    </row>
    <row r="31" spans="2:15" ht="17.25" customHeight="1" thickTop="1" thickBot="1" x14ac:dyDescent="0.3">
      <c r="B31" s="10" t="s">
        <v>46</v>
      </c>
      <c r="C31" s="11">
        <v>21</v>
      </c>
      <c r="D31" s="11">
        <v>8</v>
      </c>
      <c r="E31" s="11">
        <v>2</v>
      </c>
      <c r="F31" s="11">
        <v>5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2">
        <v>13</v>
      </c>
      <c r="O31" s="11">
        <v>36</v>
      </c>
    </row>
    <row r="32" spans="2:15" ht="17.25" customHeight="1" thickTop="1" thickBot="1" x14ac:dyDescent="0.3">
      <c r="B32" s="10" t="s">
        <v>47</v>
      </c>
      <c r="C32" s="11">
        <v>0</v>
      </c>
      <c r="D32" s="11">
        <v>2</v>
      </c>
      <c r="E32" s="11">
        <v>1</v>
      </c>
      <c r="F32" s="11">
        <v>1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</v>
      </c>
      <c r="N32" s="12">
        <v>3</v>
      </c>
      <c r="O32" s="11">
        <v>4</v>
      </c>
    </row>
    <row r="33" spans="2:15" ht="17.25" customHeight="1" thickTop="1" thickBot="1" x14ac:dyDescent="0.3">
      <c r="B33" s="10" t="s">
        <v>48</v>
      </c>
      <c r="C33" s="11">
        <v>7</v>
      </c>
      <c r="D33" s="11">
        <v>7</v>
      </c>
      <c r="E33" s="11">
        <v>0</v>
      </c>
      <c r="F33" s="11">
        <v>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7</v>
      </c>
      <c r="N33" s="12">
        <v>14</v>
      </c>
      <c r="O33" s="11">
        <v>21</v>
      </c>
    </row>
    <row r="34" spans="2:15" ht="33" thickTop="1" thickBot="1" x14ac:dyDescent="0.3">
      <c r="B34" s="23" t="s">
        <v>49</v>
      </c>
      <c r="C34" s="14">
        <v>44</v>
      </c>
      <c r="D34" s="15">
        <v>21</v>
      </c>
      <c r="E34" s="14">
        <v>9</v>
      </c>
      <c r="F34" s="15">
        <v>7</v>
      </c>
      <c r="G34" s="14">
        <v>0</v>
      </c>
      <c r="H34" s="15">
        <v>0</v>
      </c>
      <c r="I34" s="14">
        <v>0</v>
      </c>
      <c r="J34" s="15">
        <v>3</v>
      </c>
      <c r="K34" s="14">
        <v>0</v>
      </c>
      <c r="L34" s="15">
        <v>1</v>
      </c>
      <c r="M34" s="14">
        <v>53</v>
      </c>
      <c r="N34" s="15">
        <v>32</v>
      </c>
      <c r="O34" s="8">
        <v>85</v>
      </c>
    </row>
    <row r="35" spans="2:15" ht="17.25" customHeight="1" thickTop="1" thickBot="1" x14ac:dyDescent="0.3">
      <c r="B35" s="10" t="s">
        <v>50</v>
      </c>
      <c r="C35" s="11">
        <v>20</v>
      </c>
      <c r="D35" s="11">
        <v>10</v>
      </c>
      <c r="E35" s="11">
        <v>2</v>
      </c>
      <c r="F35" s="11">
        <v>4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22</v>
      </c>
      <c r="N35" s="12">
        <v>14</v>
      </c>
      <c r="O35" s="68">
        <v>36</v>
      </c>
    </row>
    <row r="36" spans="2:15" ht="17.25" customHeight="1" thickTop="1" thickBot="1" x14ac:dyDescent="0.3">
      <c r="B36" s="10" t="s">
        <v>51</v>
      </c>
      <c r="C36" s="11">
        <v>17</v>
      </c>
      <c r="D36" s="11">
        <v>7</v>
      </c>
      <c r="E36" s="11">
        <v>6</v>
      </c>
      <c r="F36" s="11">
        <v>3</v>
      </c>
      <c r="G36" s="11">
        <v>0</v>
      </c>
      <c r="H36" s="11">
        <v>0</v>
      </c>
      <c r="I36" s="11">
        <v>0</v>
      </c>
      <c r="J36" s="11">
        <v>3</v>
      </c>
      <c r="K36" s="11">
        <v>0</v>
      </c>
      <c r="L36" s="11">
        <v>1</v>
      </c>
      <c r="M36" s="11">
        <v>23</v>
      </c>
      <c r="N36" s="12">
        <v>14</v>
      </c>
      <c r="O36" s="68">
        <v>37</v>
      </c>
    </row>
    <row r="37" spans="2:15" ht="17.25" customHeight="1" thickTop="1" thickBot="1" x14ac:dyDescent="0.3">
      <c r="B37" s="10" t="s">
        <v>52</v>
      </c>
      <c r="C37" s="11">
        <v>7</v>
      </c>
      <c r="D37" s="11">
        <v>4</v>
      </c>
      <c r="E37" s="11">
        <v>1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8</v>
      </c>
      <c r="N37" s="12">
        <v>4</v>
      </c>
      <c r="O37" s="68">
        <v>12</v>
      </c>
    </row>
    <row r="38" spans="2:15" ht="32.25" customHeight="1" thickTop="1" thickBot="1" x14ac:dyDescent="0.3">
      <c r="B38" s="23" t="s">
        <v>53</v>
      </c>
      <c r="C38" s="14">
        <v>5</v>
      </c>
      <c r="D38" s="15">
        <v>0</v>
      </c>
      <c r="E38" s="14">
        <v>2</v>
      </c>
      <c r="F38" s="15">
        <v>0</v>
      </c>
      <c r="G38" s="14">
        <v>0</v>
      </c>
      <c r="H38" s="15">
        <v>0</v>
      </c>
      <c r="I38" s="14">
        <v>0</v>
      </c>
      <c r="J38" s="15">
        <v>0</v>
      </c>
      <c r="K38" s="14">
        <v>1</v>
      </c>
      <c r="L38" s="15">
        <v>0</v>
      </c>
      <c r="M38" s="14">
        <v>8</v>
      </c>
      <c r="N38" s="15">
        <v>0</v>
      </c>
      <c r="O38" s="8">
        <v>8</v>
      </c>
    </row>
    <row r="39" spans="2:15" ht="17.25" thickTop="1" thickBot="1" x14ac:dyDescent="0.3">
      <c r="B39" s="10" t="s">
        <v>54</v>
      </c>
      <c r="C39" s="11">
        <v>5</v>
      </c>
      <c r="D39" s="11">
        <v>0</v>
      </c>
      <c r="E39" s="11">
        <v>2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  <c r="L39" s="11">
        <v>0</v>
      </c>
      <c r="M39" s="11">
        <v>8</v>
      </c>
      <c r="N39" s="12">
        <v>0</v>
      </c>
      <c r="O39" s="11">
        <v>8</v>
      </c>
    </row>
    <row r="40" spans="2:15" ht="17.25" thickTop="1" thickBot="1" x14ac:dyDescent="0.3">
      <c r="B40" s="10" t="s">
        <v>55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2">
        <v>0</v>
      </c>
      <c r="O40" s="11">
        <v>0</v>
      </c>
    </row>
    <row r="41" spans="2:15" ht="17.25" thickTop="1" thickBot="1" x14ac:dyDescent="0.3">
      <c r="B41" s="10" t="s">
        <v>56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>
        <v>0</v>
      </c>
      <c r="O41" s="11">
        <v>0</v>
      </c>
    </row>
    <row r="42" spans="2:15" ht="17.25" thickTop="1" thickBot="1" x14ac:dyDescent="0.3">
      <c r="B42" s="23" t="s">
        <v>57</v>
      </c>
      <c r="C42" s="14">
        <v>6</v>
      </c>
      <c r="D42" s="15">
        <v>6</v>
      </c>
      <c r="E42" s="14">
        <v>4</v>
      </c>
      <c r="F42" s="15">
        <v>9</v>
      </c>
      <c r="G42" s="14">
        <v>0</v>
      </c>
      <c r="H42" s="15">
        <v>0</v>
      </c>
      <c r="I42" s="14">
        <v>0</v>
      </c>
      <c r="J42" s="15">
        <v>0</v>
      </c>
      <c r="K42" s="14">
        <v>1</v>
      </c>
      <c r="L42" s="15">
        <v>0</v>
      </c>
      <c r="M42" s="14">
        <v>11</v>
      </c>
      <c r="N42" s="15">
        <v>15</v>
      </c>
      <c r="O42" s="8">
        <v>26</v>
      </c>
    </row>
    <row r="43" spans="2:15" ht="17.25" thickTop="1" thickBot="1" x14ac:dyDescent="0.3">
      <c r="B43" s="10" t="s">
        <v>58</v>
      </c>
      <c r="C43" s="11">
        <v>0</v>
      </c>
      <c r="D43" s="11">
        <v>1</v>
      </c>
      <c r="E43" s="11">
        <v>0</v>
      </c>
      <c r="F43" s="11">
        <v>2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>
        <v>3</v>
      </c>
      <c r="O43" s="11">
        <v>3</v>
      </c>
    </row>
    <row r="44" spans="2:15" ht="17.25" thickTop="1" thickBot="1" x14ac:dyDescent="0.3">
      <c r="B44" s="10" t="s">
        <v>59</v>
      </c>
      <c r="C44" s="11">
        <v>0</v>
      </c>
      <c r="D44" s="11">
        <v>0</v>
      </c>
      <c r="E44" s="11">
        <v>2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1</v>
      </c>
      <c r="L44" s="11">
        <v>0</v>
      </c>
      <c r="M44" s="11">
        <v>3</v>
      </c>
      <c r="N44" s="12">
        <v>0</v>
      </c>
      <c r="O44" s="68">
        <v>3</v>
      </c>
    </row>
    <row r="45" spans="2:15" ht="17.25" thickTop="1" thickBot="1" x14ac:dyDescent="0.3">
      <c r="B45" s="10" t="s">
        <v>60</v>
      </c>
      <c r="C45" s="11">
        <v>6</v>
      </c>
      <c r="D45" s="11">
        <v>5</v>
      </c>
      <c r="E45" s="11">
        <v>2</v>
      </c>
      <c r="F45" s="11">
        <v>7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8</v>
      </c>
      <c r="N45" s="12">
        <v>12</v>
      </c>
      <c r="O45" s="68">
        <v>20</v>
      </c>
    </row>
    <row r="46" spans="2:15" ht="17.25" thickTop="1" thickBot="1" x14ac:dyDescent="0.3">
      <c r="B46" s="16" t="s">
        <v>61</v>
      </c>
      <c r="C46" s="14">
        <v>18</v>
      </c>
      <c r="D46" s="14">
        <v>6</v>
      </c>
      <c r="E46" s="14">
        <v>2</v>
      </c>
      <c r="F46" s="14">
        <v>2</v>
      </c>
      <c r="G46" s="14">
        <v>0</v>
      </c>
      <c r="H46" s="14">
        <v>0</v>
      </c>
      <c r="I46" s="14">
        <v>0</v>
      </c>
      <c r="J46" s="14">
        <v>1</v>
      </c>
      <c r="K46" s="14">
        <v>0</v>
      </c>
      <c r="L46" s="14">
        <v>0</v>
      </c>
      <c r="M46" s="14">
        <v>20</v>
      </c>
      <c r="N46" s="14">
        <v>9</v>
      </c>
      <c r="O46" s="14">
        <v>29</v>
      </c>
    </row>
    <row r="47" spans="2:15" ht="17.25" thickTop="1" thickBot="1" x14ac:dyDescent="0.3">
      <c r="B47" s="10" t="s">
        <v>62</v>
      </c>
      <c r="C47" s="11">
        <v>18</v>
      </c>
      <c r="D47" s="11">
        <v>6</v>
      </c>
      <c r="E47" s="11">
        <v>2</v>
      </c>
      <c r="F47" s="11">
        <v>2</v>
      </c>
      <c r="G47" s="11">
        <v>0</v>
      </c>
      <c r="H47" s="11">
        <v>0</v>
      </c>
      <c r="I47" s="11">
        <v>0</v>
      </c>
      <c r="J47" s="11">
        <v>1</v>
      </c>
      <c r="K47" s="11">
        <v>0</v>
      </c>
      <c r="L47" s="11">
        <v>0</v>
      </c>
      <c r="M47" s="11">
        <v>20</v>
      </c>
      <c r="N47" s="12">
        <v>9</v>
      </c>
      <c r="O47" s="11">
        <v>29</v>
      </c>
    </row>
    <row r="48" spans="2:15" ht="15" customHeight="1" thickTop="1" thickBot="1" x14ac:dyDescent="0.3">
      <c r="B48" s="26" t="s">
        <v>63</v>
      </c>
      <c r="C48" s="14">
        <v>2</v>
      </c>
      <c r="D48" s="14">
        <v>2</v>
      </c>
      <c r="E48" s="14">
        <v>0</v>
      </c>
      <c r="F48" s="14">
        <v>1</v>
      </c>
      <c r="G48" s="14">
        <v>0</v>
      </c>
      <c r="H48" s="14">
        <v>0</v>
      </c>
      <c r="I48" s="14">
        <v>0</v>
      </c>
      <c r="J48" s="14">
        <v>1</v>
      </c>
      <c r="K48" s="14">
        <v>0</v>
      </c>
      <c r="L48" s="14">
        <v>0</v>
      </c>
      <c r="M48" s="14">
        <v>2</v>
      </c>
      <c r="N48" s="14">
        <v>4</v>
      </c>
      <c r="O48" s="14">
        <v>6</v>
      </c>
    </row>
    <row r="49" spans="2:15" ht="17.25" thickTop="1" thickBot="1" x14ac:dyDescent="0.3">
      <c r="B49" s="29" t="s">
        <v>63</v>
      </c>
      <c r="C49" s="11">
        <v>2</v>
      </c>
      <c r="D49" s="11">
        <v>2</v>
      </c>
      <c r="E49" s="11">
        <v>0</v>
      </c>
      <c r="F49" s="11">
        <v>1</v>
      </c>
      <c r="G49" s="11">
        <v>0</v>
      </c>
      <c r="H49" s="11">
        <v>0</v>
      </c>
      <c r="I49" s="11">
        <v>0</v>
      </c>
      <c r="J49" s="11">
        <v>1</v>
      </c>
      <c r="K49" s="11">
        <v>0</v>
      </c>
      <c r="L49" s="11">
        <v>0</v>
      </c>
      <c r="M49" s="11">
        <v>2</v>
      </c>
      <c r="N49" s="12">
        <v>4</v>
      </c>
      <c r="O49" s="11">
        <v>6</v>
      </c>
    </row>
    <row r="50" spans="2:15" ht="15" customHeight="1" thickTop="1" thickBot="1" x14ac:dyDescent="0.3">
      <c r="B50" s="33" t="s">
        <v>64</v>
      </c>
      <c r="C50" s="34">
        <v>233</v>
      </c>
      <c r="D50" s="35">
        <v>124</v>
      </c>
      <c r="E50" s="34">
        <v>204</v>
      </c>
      <c r="F50" s="36">
        <v>245</v>
      </c>
      <c r="G50" s="34">
        <v>0</v>
      </c>
      <c r="H50" s="36">
        <v>0</v>
      </c>
      <c r="I50" s="34">
        <v>6</v>
      </c>
      <c r="J50" s="36">
        <v>25</v>
      </c>
      <c r="K50" s="34">
        <v>11</v>
      </c>
      <c r="L50" s="36">
        <v>24</v>
      </c>
      <c r="M50" s="34">
        <v>454</v>
      </c>
      <c r="N50" s="36">
        <v>418</v>
      </c>
      <c r="O50" s="34">
        <v>872</v>
      </c>
    </row>
    <row r="51" spans="2:15" ht="15" customHeight="1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15" ht="15.75" thickBot="1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15" ht="15" customHeight="1" thickBot="1" x14ac:dyDescent="0.3">
      <c r="B53" s="348" t="str">
        <f>B6</f>
        <v>ESTADOS ACADÉMICOS 2023-2 POR GÉNERO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</row>
    <row r="54" spans="2:15" ht="15.75" customHeight="1" thickBot="1" x14ac:dyDescent="0.3">
      <c r="B54" s="348" t="s">
        <v>17</v>
      </c>
      <c r="C54" s="348" t="s">
        <v>78</v>
      </c>
      <c r="D54" s="348"/>
      <c r="E54" s="348" t="s">
        <v>79</v>
      </c>
      <c r="F54" s="348"/>
      <c r="G54" s="368" t="s">
        <v>84</v>
      </c>
      <c r="H54" s="368"/>
      <c r="I54" s="368" t="s">
        <v>81</v>
      </c>
      <c r="J54" s="368"/>
      <c r="K54" s="368" t="s">
        <v>85</v>
      </c>
      <c r="L54" s="368"/>
      <c r="M54" s="348" t="s">
        <v>72</v>
      </c>
      <c r="N54" s="348"/>
      <c r="O54" s="348" t="s">
        <v>70</v>
      </c>
    </row>
    <row r="55" spans="2:15" ht="24.75" customHeight="1" thickBot="1" x14ac:dyDescent="0.3">
      <c r="B55" s="348"/>
      <c r="C55" s="348"/>
      <c r="D55" s="348"/>
      <c r="E55" s="348"/>
      <c r="F55" s="348"/>
      <c r="G55" s="368"/>
      <c r="H55" s="368"/>
      <c r="I55" s="368"/>
      <c r="J55" s="368"/>
      <c r="K55" s="368"/>
      <c r="L55" s="368"/>
      <c r="M55" s="348"/>
      <c r="N55" s="348"/>
      <c r="O55" s="348"/>
    </row>
    <row r="56" spans="2:15" ht="19.5" thickBot="1" x14ac:dyDescent="0.3">
      <c r="B56" s="348"/>
      <c r="C56" s="66" t="s">
        <v>74</v>
      </c>
      <c r="D56" s="67" t="s">
        <v>75</v>
      </c>
      <c r="E56" s="66" t="s">
        <v>74</v>
      </c>
      <c r="F56" s="67" t="s">
        <v>75</v>
      </c>
      <c r="G56" s="66" t="s">
        <v>74</v>
      </c>
      <c r="H56" s="67" t="s">
        <v>75</v>
      </c>
      <c r="I56" s="66" t="s">
        <v>74</v>
      </c>
      <c r="J56" s="67" t="s">
        <v>75</v>
      </c>
      <c r="K56" s="66" t="s">
        <v>74</v>
      </c>
      <c r="L56" s="67" t="s">
        <v>75</v>
      </c>
      <c r="M56" s="66" t="s">
        <v>74</v>
      </c>
      <c r="N56" s="67" t="s">
        <v>75</v>
      </c>
      <c r="O56" s="348"/>
    </row>
    <row r="57" spans="2:15" ht="16.5" thickBot="1" x14ac:dyDescent="0.3">
      <c r="B57" s="19" t="s">
        <v>25</v>
      </c>
      <c r="C57" s="86">
        <f t="shared" ref="C57:C92" si="0">IFERROR(C10/SUM(C10:D10),0)</f>
        <v>0.60810810810810811</v>
      </c>
      <c r="D57" s="87">
        <f t="shared" ref="D57:D92" si="1">IFERROR(D10/SUM(C10:D10),0)</f>
        <v>0.39189189189189189</v>
      </c>
      <c r="E57" s="86">
        <f t="shared" ref="E57:E92" si="2">IFERROR(E10/SUM(E10:F10),0)</f>
        <v>0.32857142857142857</v>
      </c>
      <c r="F57" s="87">
        <f t="shared" ref="F57:F92" si="3">IFERROR(F10/SUM(E10:F10),0)</f>
        <v>0.67142857142857137</v>
      </c>
      <c r="G57" s="86">
        <f t="shared" ref="G57:G94" si="4">IFERROR(G10/SUM(G10:H10),0)</f>
        <v>0</v>
      </c>
      <c r="H57" s="87">
        <f t="shared" ref="H57:H94" si="5">IFERROR(H10/SUM(G10:H10),0)</f>
        <v>0</v>
      </c>
      <c r="I57" s="86">
        <f t="shared" ref="I57:I92" si="6">IFERROR(I10/SUM(I10:J10),0)</f>
        <v>0</v>
      </c>
      <c r="J57" s="87">
        <f t="shared" ref="J57:J92" si="7">IFERROR(J10/SUM(I10:J10),0)</f>
        <v>1</v>
      </c>
      <c r="K57" s="86">
        <f t="shared" ref="K57:K92" si="8">IFERROR(K10/SUM(K10:L10),0)</f>
        <v>0</v>
      </c>
      <c r="L57" s="87">
        <f t="shared" ref="L57:L92" si="9">IFERROR(L10/SUM(K10:L10),0)</f>
        <v>1</v>
      </c>
      <c r="M57" s="86">
        <f t="shared" ref="M57:M97" si="10">IFERROR(M10/SUM(M10:N10),0)</f>
        <v>0.43312101910828027</v>
      </c>
      <c r="N57" s="87">
        <f t="shared" ref="N57:N93" si="11">IFERROR(N10/SUM(M10:N10),0)</f>
        <v>0.56687898089171973</v>
      </c>
      <c r="O57" s="133">
        <f t="shared" ref="O57:O94" si="12">O10</f>
        <v>157</v>
      </c>
    </row>
    <row r="58" spans="2:15" ht="17.25" customHeight="1" thickTop="1" thickBot="1" x14ac:dyDescent="0.3">
      <c r="B58" s="10" t="s">
        <v>26</v>
      </c>
      <c r="C58" s="88">
        <f t="shared" si="0"/>
        <v>0.54166666666666663</v>
      </c>
      <c r="D58" s="89">
        <f t="shared" si="1"/>
        <v>0.45833333333333331</v>
      </c>
      <c r="E58" s="88">
        <f t="shared" si="2"/>
        <v>0.1875</v>
      </c>
      <c r="F58" s="89">
        <f t="shared" si="3"/>
        <v>0.8125</v>
      </c>
      <c r="G58" s="88">
        <f t="shared" si="4"/>
        <v>0</v>
      </c>
      <c r="H58" s="89">
        <f t="shared" si="5"/>
        <v>0</v>
      </c>
      <c r="I58" s="88">
        <f t="shared" si="6"/>
        <v>0</v>
      </c>
      <c r="J58" s="89">
        <f t="shared" si="7"/>
        <v>1</v>
      </c>
      <c r="K58" s="88">
        <f t="shared" si="8"/>
        <v>0</v>
      </c>
      <c r="L58" s="89">
        <f t="shared" si="9"/>
        <v>1</v>
      </c>
      <c r="M58" s="88">
        <f t="shared" si="10"/>
        <v>0.31147540983606559</v>
      </c>
      <c r="N58" s="89">
        <f t="shared" si="11"/>
        <v>0.68852459016393441</v>
      </c>
      <c r="O58" s="134">
        <f t="shared" si="12"/>
        <v>61</v>
      </c>
    </row>
    <row r="59" spans="2:15" ht="17.25" customHeight="1" thickTop="1" thickBot="1" x14ac:dyDescent="0.3">
      <c r="B59" s="10" t="s">
        <v>27</v>
      </c>
      <c r="C59" s="88">
        <f t="shared" si="0"/>
        <v>0.64583333333333337</v>
      </c>
      <c r="D59" s="89">
        <f t="shared" si="1"/>
        <v>0.35416666666666669</v>
      </c>
      <c r="E59" s="88">
        <f t="shared" si="2"/>
        <v>0.4</v>
      </c>
      <c r="F59" s="89">
        <f t="shared" si="3"/>
        <v>0.6</v>
      </c>
      <c r="G59" s="88">
        <f t="shared" si="4"/>
        <v>0</v>
      </c>
      <c r="H59" s="89">
        <f t="shared" si="5"/>
        <v>0</v>
      </c>
      <c r="I59" s="88">
        <f t="shared" si="6"/>
        <v>0</v>
      </c>
      <c r="J59" s="89">
        <f t="shared" si="7"/>
        <v>1</v>
      </c>
      <c r="K59" s="88">
        <f t="shared" si="8"/>
        <v>0</v>
      </c>
      <c r="L59" s="89">
        <f t="shared" si="9"/>
        <v>1</v>
      </c>
      <c r="M59" s="88">
        <f t="shared" si="10"/>
        <v>0.51190476190476186</v>
      </c>
      <c r="N59" s="89">
        <f t="shared" si="11"/>
        <v>0.48809523809523808</v>
      </c>
      <c r="O59" s="134">
        <f t="shared" si="12"/>
        <v>84</v>
      </c>
    </row>
    <row r="60" spans="2:15" ht="17.25" customHeight="1" thickTop="1" thickBot="1" x14ac:dyDescent="0.3">
      <c r="B60" s="10" t="s">
        <v>28</v>
      </c>
      <c r="C60" s="90">
        <f t="shared" si="0"/>
        <v>0.5</v>
      </c>
      <c r="D60" s="91">
        <f t="shared" si="1"/>
        <v>0.5</v>
      </c>
      <c r="E60" s="90">
        <f t="shared" si="2"/>
        <v>0.625</v>
      </c>
      <c r="F60" s="91">
        <f t="shared" si="3"/>
        <v>0.375</v>
      </c>
      <c r="G60" s="90">
        <f t="shared" si="4"/>
        <v>0</v>
      </c>
      <c r="H60" s="91">
        <f t="shared" si="5"/>
        <v>0</v>
      </c>
      <c r="I60" s="90">
        <f t="shared" si="6"/>
        <v>0</v>
      </c>
      <c r="J60" s="91">
        <f t="shared" si="7"/>
        <v>0</v>
      </c>
      <c r="K60" s="90">
        <f t="shared" si="8"/>
        <v>0</v>
      </c>
      <c r="L60" s="91">
        <f t="shared" si="9"/>
        <v>1</v>
      </c>
      <c r="M60" s="90">
        <f t="shared" si="10"/>
        <v>0.5</v>
      </c>
      <c r="N60" s="91">
        <f t="shared" si="11"/>
        <v>0.5</v>
      </c>
      <c r="O60" s="135">
        <f t="shared" si="12"/>
        <v>12</v>
      </c>
    </row>
    <row r="61" spans="2:15" ht="50.25" customHeight="1" thickTop="1" thickBot="1" x14ac:dyDescent="0.3">
      <c r="B61" s="70" t="s">
        <v>65</v>
      </c>
      <c r="C61" s="92">
        <f t="shared" si="0"/>
        <v>0.68888888888888888</v>
      </c>
      <c r="D61" s="93">
        <f t="shared" si="1"/>
        <v>0.31111111111111112</v>
      </c>
      <c r="E61" s="92">
        <f t="shared" si="2"/>
        <v>0.61764705882352944</v>
      </c>
      <c r="F61" s="93">
        <f t="shared" si="3"/>
        <v>0.38235294117647056</v>
      </c>
      <c r="G61" s="92">
        <f t="shared" si="4"/>
        <v>0</v>
      </c>
      <c r="H61" s="93">
        <f t="shared" si="5"/>
        <v>0</v>
      </c>
      <c r="I61" s="92">
        <f t="shared" si="6"/>
        <v>0.5</v>
      </c>
      <c r="J61" s="93">
        <f t="shared" si="7"/>
        <v>0.5</v>
      </c>
      <c r="K61" s="92">
        <f t="shared" si="8"/>
        <v>0.5</v>
      </c>
      <c r="L61" s="93">
        <f t="shared" si="9"/>
        <v>0.5</v>
      </c>
      <c r="M61" s="92">
        <f t="shared" si="10"/>
        <v>0.63440860215053763</v>
      </c>
      <c r="N61" s="93">
        <f t="shared" si="11"/>
        <v>0.36559139784946237</v>
      </c>
      <c r="O61" s="136">
        <f t="shared" si="12"/>
        <v>93</v>
      </c>
    </row>
    <row r="62" spans="2:15" ht="17.25" thickTop="1" thickBot="1" x14ac:dyDescent="0.3">
      <c r="B62" s="10" t="s">
        <v>30</v>
      </c>
      <c r="C62" s="88">
        <f t="shared" si="0"/>
        <v>0.5</v>
      </c>
      <c r="D62" s="89">
        <f t="shared" si="1"/>
        <v>0.5</v>
      </c>
      <c r="E62" s="88">
        <f t="shared" si="2"/>
        <v>0.6428571428571429</v>
      </c>
      <c r="F62" s="89">
        <f t="shared" si="3"/>
        <v>0.35714285714285715</v>
      </c>
      <c r="G62" s="88">
        <f t="shared" si="4"/>
        <v>0</v>
      </c>
      <c r="H62" s="89">
        <f t="shared" si="5"/>
        <v>0</v>
      </c>
      <c r="I62" s="88">
        <f t="shared" si="6"/>
        <v>0.5</v>
      </c>
      <c r="J62" s="89">
        <f t="shared" si="7"/>
        <v>0.5</v>
      </c>
      <c r="K62" s="88">
        <f t="shared" si="8"/>
        <v>0.42857142857142855</v>
      </c>
      <c r="L62" s="89">
        <f t="shared" si="9"/>
        <v>0.5714285714285714</v>
      </c>
      <c r="M62" s="88">
        <f t="shared" si="10"/>
        <v>0.56140350877192979</v>
      </c>
      <c r="N62" s="89">
        <f t="shared" si="11"/>
        <v>0.43859649122807015</v>
      </c>
      <c r="O62" s="134">
        <f t="shared" si="12"/>
        <v>57</v>
      </c>
    </row>
    <row r="63" spans="2:15" ht="17.25" thickTop="1" thickBot="1" x14ac:dyDescent="0.3">
      <c r="B63" s="10" t="s">
        <v>31</v>
      </c>
      <c r="C63" s="88">
        <f t="shared" si="0"/>
        <v>0.66666666666666663</v>
      </c>
      <c r="D63" s="89">
        <f t="shared" si="1"/>
        <v>0.33333333333333331</v>
      </c>
      <c r="E63" s="88">
        <f t="shared" si="2"/>
        <v>0.5</v>
      </c>
      <c r="F63" s="89">
        <f t="shared" si="3"/>
        <v>0.5</v>
      </c>
      <c r="G63" s="88">
        <f t="shared" si="4"/>
        <v>0</v>
      </c>
      <c r="H63" s="89">
        <f t="shared" si="5"/>
        <v>0</v>
      </c>
      <c r="I63" s="88">
        <f t="shared" si="6"/>
        <v>0</v>
      </c>
      <c r="J63" s="89">
        <f t="shared" si="7"/>
        <v>0</v>
      </c>
      <c r="K63" s="88">
        <f t="shared" si="8"/>
        <v>1</v>
      </c>
      <c r="L63" s="89">
        <f t="shared" si="9"/>
        <v>0</v>
      </c>
      <c r="M63" s="88">
        <f t="shared" si="10"/>
        <v>0.63636363636363635</v>
      </c>
      <c r="N63" s="89">
        <f t="shared" si="11"/>
        <v>0.36363636363636365</v>
      </c>
      <c r="O63" s="134">
        <f t="shared" si="12"/>
        <v>11</v>
      </c>
    </row>
    <row r="64" spans="2:15" ht="17.25" thickTop="1" thickBot="1" x14ac:dyDescent="0.3">
      <c r="B64" s="10" t="s">
        <v>32</v>
      </c>
      <c r="C64" s="88">
        <f t="shared" si="0"/>
        <v>0.82608695652173914</v>
      </c>
      <c r="D64" s="89">
        <f t="shared" si="1"/>
        <v>0.17391304347826086</v>
      </c>
      <c r="E64" s="88">
        <f t="shared" si="2"/>
        <v>0.5</v>
      </c>
      <c r="F64" s="89">
        <f t="shared" si="3"/>
        <v>0.5</v>
      </c>
      <c r="G64" s="88">
        <f t="shared" si="4"/>
        <v>0</v>
      </c>
      <c r="H64" s="89">
        <f t="shared" si="5"/>
        <v>0</v>
      </c>
      <c r="I64" s="88">
        <f t="shared" si="6"/>
        <v>0</v>
      </c>
      <c r="J64" s="89">
        <f t="shared" si="7"/>
        <v>0</v>
      </c>
      <c r="K64" s="88">
        <f t="shared" si="8"/>
        <v>0</v>
      </c>
      <c r="L64" s="89">
        <f t="shared" si="9"/>
        <v>0</v>
      </c>
      <c r="M64" s="88">
        <f t="shared" si="10"/>
        <v>0.8</v>
      </c>
      <c r="N64" s="89">
        <f t="shared" si="11"/>
        <v>0.2</v>
      </c>
      <c r="O64" s="134">
        <f t="shared" si="12"/>
        <v>25</v>
      </c>
    </row>
    <row r="65" spans="2:15" ht="17.25" thickTop="1" thickBot="1" x14ac:dyDescent="0.3">
      <c r="B65" s="16" t="s">
        <v>33</v>
      </c>
      <c r="C65" s="94">
        <f t="shared" si="0"/>
        <v>0.67532467532467533</v>
      </c>
      <c r="D65" s="95">
        <f t="shared" si="1"/>
        <v>0.32467532467532467</v>
      </c>
      <c r="E65" s="94">
        <f t="shared" si="2"/>
        <v>0.58163265306122447</v>
      </c>
      <c r="F65" s="95">
        <f t="shared" si="3"/>
        <v>0.41836734693877553</v>
      </c>
      <c r="G65" s="94">
        <f t="shared" si="4"/>
        <v>0</v>
      </c>
      <c r="H65" s="95">
        <f t="shared" si="5"/>
        <v>0</v>
      </c>
      <c r="I65" s="94">
        <f t="shared" si="6"/>
        <v>0.5</v>
      </c>
      <c r="J65" s="95">
        <f t="shared" si="7"/>
        <v>0.5</v>
      </c>
      <c r="K65" s="94">
        <f t="shared" si="8"/>
        <v>0.5</v>
      </c>
      <c r="L65" s="95">
        <f t="shared" si="9"/>
        <v>0.5</v>
      </c>
      <c r="M65" s="94">
        <f t="shared" si="10"/>
        <v>0.61878453038674031</v>
      </c>
      <c r="N65" s="95">
        <f t="shared" si="11"/>
        <v>0.38121546961325969</v>
      </c>
      <c r="O65" s="137">
        <f t="shared" si="12"/>
        <v>181</v>
      </c>
    </row>
    <row r="66" spans="2:15" ht="17.25" thickTop="1" thickBot="1" x14ac:dyDescent="0.3">
      <c r="B66" s="10" t="s">
        <v>34</v>
      </c>
      <c r="C66" s="88">
        <f t="shared" si="0"/>
        <v>0.6607142857142857</v>
      </c>
      <c r="D66" s="89">
        <f t="shared" si="1"/>
        <v>0.3392857142857143</v>
      </c>
      <c r="E66" s="88">
        <f t="shared" si="2"/>
        <v>0.5074626865671642</v>
      </c>
      <c r="F66" s="89">
        <f t="shared" si="3"/>
        <v>0.4925373134328358</v>
      </c>
      <c r="G66" s="88">
        <f t="shared" si="4"/>
        <v>0</v>
      </c>
      <c r="H66" s="89">
        <f t="shared" si="5"/>
        <v>0</v>
      </c>
      <c r="I66" s="88">
        <f t="shared" si="6"/>
        <v>0.5</v>
      </c>
      <c r="J66" s="89">
        <f t="shared" si="7"/>
        <v>0.5</v>
      </c>
      <c r="K66" s="88">
        <f t="shared" si="8"/>
        <v>0.5</v>
      </c>
      <c r="L66" s="89">
        <f t="shared" si="9"/>
        <v>0.5</v>
      </c>
      <c r="M66" s="88">
        <f t="shared" si="10"/>
        <v>0.5736434108527132</v>
      </c>
      <c r="N66" s="89">
        <f t="shared" si="11"/>
        <v>0.4263565891472868</v>
      </c>
      <c r="O66" s="134">
        <f t="shared" si="12"/>
        <v>129</v>
      </c>
    </row>
    <row r="67" spans="2:15" ht="17.25" thickTop="1" thickBot="1" x14ac:dyDescent="0.3">
      <c r="B67" s="10" t="s">
        <v>35</v>
      </c>
      <c r="C67" s="88">
        <f t="shared" si="0"/>
        <v>0.7857142857142857</v>
      </c>
      <c r="D67" s="89">
        <f t="shared" si="1"/>
        <v>0.21428571428571427</v>
      </c>
      <c r="E67" s="88">
        <f t="shared" si="2"/>
        <v>0.84615384615384615</v>
      </c>
      <c r="F67" s="89">
        <f t="shared" si="3"/>
        <v>0.15384615384615385</v>
      </c>
      <c r="G67" s="88">
        <f t="shared" si="4"/>
        <v>0</v>
      </c>
      <c r="H67" s="89">
        <f t="shared" si="5"/>
        <v>0</v>
      </c>
      <c r="I67" s="88">
        <f t="shared" si="6"/>
        <v>0</v>
      </c>
      <c r="J67" s="89">
        <f t="shared" si="7"/>
        <v>0</v>
      </c>
      <c r="K67" s="88">
        <f t="shared" si="8"/>
        <v>0</v>
      </c>
      <c r="L67" s="89">
        <f t="shared" si="9"/>
        <v>0</v>
      </c>
      <c r="M67" s="88">
        <f t="shared" si="10"/>
        <v>0.81481481481481477</v>
      </c>
      <c r="N67" s="89">
        <f t="shared" si="11"/>
        <v>0.18518518518518517</v>
      </c>
      <c r="O67" s="134">
        <f t="shared" si="12"/>
        <v>27</v>
      </c>
    </row>
    <row r="68" spans="2:15" ht="17.25" thickTop="1" thickBot="1" x14ac:dyDescent="0.3">
      <c r="B68" s="10" t="s">
        <v>36</v>
      </c>
      <c r="C68" s="88">
        <f t="shared" si="0"/>
        <v>0.5714285714285714</v>
      </c>
      <c r="D68" s="89">
        <f t="shared" si="1"/>
        <v>0.42857142857142855</v>
      </c>
      <c r="E68" s="88">
        <f t="shared" si="2"/>
        <v>0.66666666666666663</v>
      </c>
      <c r="F68" s="89">
        <f t="shared" si="3"/>
        <v>0.33333333333333331</v>
      </c>
      <c r="G68" s="88">
        <f t="shared" si="4"/>
        <v>0</v>
      </c>
      <c r="H68" s="89">
        <f t="shared" si="5"/>
        <v>0</v>
      </c>
      <c r="I68" s="88">
        <f t="shared" si="6"/>
        <v>0</v>
      </c>
      <c r="J68" s="89">
        <f t="shared" si="7"/>
        <v>0</v>
      </c>
      <c r="K68" s="88">
        <f t="shared" si="8"/>
        <v>0</v>
      </c>
      <c r="L68" s="89">
        <f t="shared" si="9"/>
        <v>0</v>
      </c>
      <c r="M68" s="88">
        <f t="shared" si="10"/>
        <v>0.64</v>
      </c>
      <c r="N68" s="89">
        <f t="shared" si="11"/>
        <v>0.36</v>
      </c>
      <c r="O68" s="134">
        <f t="shared" si="12"/>
        <v>25</v>
      </c>
    </row>
    <row r="69" spans="2:15" ht="17.25" thickTop="1" thickBot="1" x14ac:dyDescent="0.3">
      <c r="B69" s="19" t="s">
        <v>37</v>
      </c>
      <c r="C69" s="86">
        <f t="shared" si="0"/>
        <v>0.25</v>
      </c>
      <c r="D69" s="87">
        <f t="shared" si="1"/>
        <v>0.75</v>
      </c>
      <c r="E69" s="86">
        <f t="shared" si="2"/>
        <v>0.29870129870129869</v>
      </c>
      <c r="F69" s="87">
        <f t="shared" si="3"/>
        <v>0.70129870129870131</v>
      </c>
      <c r="G69" s="86">
        <f t="shared" si="4"/>
        <v>0</v>
      </c>
      <c r="H69" s="87">
        <f t="shared" si="5"/>
        <v>0</v>
      </c>
      <c r="I69" s="86">
        <f t="shared" si="6"/>
        <v>0.2</v>
      </c>
      <c r="J69" s="87">
        <f t="shared" si="7"/>
        <v>0.8</v>
      </c>
      <c r="K69" s="86">
        <f t="shared" si="8"/>
        <v>0.14285714285714285</v>
      </c>
      <c r="L69" s="87">
        <f t="shared" si="9"/>
        <v>0.8571428571428571</v>
      </c>
      <c r="M69" s="86">
        <f t="shared" si="10"/>
        <v>0.28021978021978022</v>
      </c>
      <c r="N69" s="87">
        <f t="shared" si="11"/>
        <v>0.71978021978021978</v>
      </c>
      <c r="O69" s="138">
        <f t="shared" si="12"/>
        <v>182</v>
      </c>
    </row>
    <row r="70" spans="2:15" ht="17.25" customHeight="1" thickTop="1" thickBot="1" x14ac:dyDescent="0.3">
      <c r="B70" s="20" t="s">
        <v>38</v>
      </c>
      <c r="C70" s="96">
        <f t="shared" si="0"/>
        <v>0</v>
      </c>
      <c r="D70" s="97">
        <f t="shared" si="1"/>
        <v>0</v>
      </c>
      <c r="E70" s="96">
        <f t="shared" si="2"/>
        <v>0.27586206896551724</v>
      </c>
      <c r="F70" s="97">
        <f t="shared" si="3"/>
        <v>0.72413793103448276</v>
      </c>
      <c r="G70" s="96">
        <f t="shared" si="4"/>
        <v>0</v>
      </c>
      <c r="H70" s="97">
        <f t="shared" si="5"/>
        <v>0</v>
      </c>
      <c r="I70" s="96">
        <f t="shared" si="6"/>
        <v>0</v>
      </c>
      <c r="J70" s="97">
        <f t="shared" si="7"/>
        <v>1</v>
      </c>
      <c r="K70" s="96">
        <f t="shared" si="8"/>
        <v>0</v>
      </c>
      <c r="L70" s="97">
        <f t="shared" si="9"/>
        <v>1</v>
      </c>
      <c r="M70" s="96">
        <f t="shared" si="10"/>
        <v>0.23529411764705882</v>
      </c>
      <c r="N70" s="97">
        <f t="shared" si="11"/>
        <v>0.76470588235294112</v>
      </c>
      <c r="O70" s="139">
        <f t="shared" si="12"/>
        <v>34</v>
      </c>
    </row>
    <row r="71" spans="2:15" ht="17.25" customHeight="1" thickTop="1" thickBot="1" x14ac:dyDescent="0.3">
      <c r="B71" s="10" t="s">
        <v>39</v>
      </c>
      <c r="C71" s="88">
        <f t="shared" si="0"/>
        <v>0</v>
      </c>
      <c r="D71" s="89">
        <f t="shared" si="1"/>
        <v>1</v>
      </c>
      <c r="E71" s="88">
        <f t="shared" si="2"/>
        <v>0.2982456140350877</v>
      </c>
      <c r="F71" s="89">
        <f t="shared" si="3"/>
        <v>0.70175438596491224</v>
      </c>
      <c r="G71" s="88">
        <f t="shared" si="4"/>
        <v>0</v>
      </c>
      <c r="H71" s="89">
        <f t="shared" si="5"/>
        <v>0</v>
      </c>
      <c r="I71" s="88">
        <f t="shared" si="6"/>
        <v>0.33333333333333331</v>
      </c>
      <c r="J71" s="89">
        <f t="shared" si="7"/>
        <v>0.66666666666666663</v>
      </c>
      <c r="K71" s="88">
        <f t="shared" si="8"/>
        <v>0.18181818181818182</v>
      </c>
      <c r="L71" s="89">
        <f t="shared" si="9"/>
        <v>0.81818181818181823</v>
      </c>
      <c r="M71" s="88">
        <f t="shared" si="10"/>
        <v>0.27397260273972601</v>
      </c>
      <c r="N71" s="89">
        <f t="shared" si="11"/>
        <v>0.72602739726027399</v>
      </c>
      <c r="O71" s="134">
        <f t="shared" si="12"/>
        <v>73</v>
      </c>
    </row>
    <row r="72" spans="2:15" ht="17.25" customHeight="1" thickTop="1" thickBot="1" x14ac:dyDescent="0.3">
      <c r="B72" s="10" t="s">
        <v>40</v>
      </c>
      <c r="C72" s="88">
        <f t="shared" si="0"/>
        <v>0</v>
      </c>
      <c r="D72" s="89">
        <f t="shared" si="1"/>
        <v>0</v>
      </c>
      <c r="E72" s="88">
        <f t="shared" si="2"/>
        <v>0</v>
      </c>
      <c r="F72" s="89">
        <f t="shared" si="3"/>
        <v>1</v>
      </c>
      <c r="G72" s="88">
        <f t="shared" si="4"/>
        <v>0</v>
      </c>
      <c r="H72" s="89">
        <f t="shared" si="5"/>
        <v>0</v>
      </c>
      <c r="I72" s="88">
        <f t="shared" si="6"/>
        <v>1</v>
      </c>
      <c r="J72" s="89">
        <f t="shared" si="7"/>
        <v>0</v>
      </c>
      <c r="K72" s="88">
        <f t="shared" si="8"/>
        <v>0</v>
      </c>
      <c r="L72" s="89">
        <f t="shared" si="9"/>
        <v>0</v>
      </c>
      <c r="M72" s="88">
        <f t="shared" si="10"/>
        <v>0.16666666666666666</v>
      </c>
      <c r="N72" s="89">
        <f t="shared" si="11"/>
        <v>0.83333333333333337</v>
      </c>
      <c r="O72" s="134">
        <f t="shared" si="12"/>
        <v>6</v>
      </c>
    </row>
    <row r="73" spans="2:15" ht="17.25" customHeight="1" thickTop="1" thickBot="1" x14ac:dyDescent="0.3">
      <c r="B73" s="20" t="s">
        <v>41</v>
      </c>
      <c r="C73" s="96">
        <f t="shared" si="0"/>
        <v>0</v>
      </c>
      <c r="D73" s="97">
        <f t="shared" si="1"/>
        <v>0</v>
      </c>
      <c r="E73" s="96">
        <f t="shared" si="2"/>
        <v>0</v>
      </c>
      <c r="F73" s="97">
        <f t="shared" si="3"/>
        <v>1</v>
      </c>
      <c r="G73" s="96">
        <f t="shared" si="4"/>
        <v>0</v>
      </c>
      <c r="H73" s="97">
        <f t="shared" si="5"/>
        <v>0</v>
      </c>
      <c r="I73" s="96">
        <f t="shared" si="6"/>
        <v>0</v>
      </c>
      <c r="J73" s="97">
        <f t="shared" si="7"/>
        <v>0</v>
      </c>
      <c r="K73" s="96">
        <f t="shared" si="8"/>
        <v>0</v>
      </c>
      <c r="L73" s="97">
        <f t="shared" si="9"/>
        <v>1</v>
      </c>
      <c r="M73" s="96">
        <f t="shared" si="10"/>
        <v>0</v>
      </c>
      <c r="N73" s="97">
        <f t="shared" si="11"/>
        <v>1</v>
      </c>
      <c r="O73" s="139">
        <f t="shared" si="12"/>
        <v>12</v>
      </c>
    </row>
    <row r="74" spans="2:15" ht="17.25" customHeight="1" thickTop="1" thickBot="1" x14ac:dyDescent="0.3">
      <c r="B74" s="10" t="s">
        <v>42</v>
      </c>
      <c r="C74" s="88">
        <f t="shared" si="0"/>
        <v>0.5</v>
      </c>
      <c r="D74" s="89">
        <f t="shared" si="1"/>
        <v>0.5</v>
      </c>
      <c r="E74" s="88">
        <f t="shared" si="2"/>
        <v>0.5</v>
      </c>
      <c r="F74" s="89">
        <f t="shared" si="3"/>
        <v>0.5</v>
      </c>
      <c r="G74" s="88">
        <f t="shared" si="4"/>
        <v>0</v>
      </c>
      <c r="H74" s="89">
        <f t="shared" si="5"/>
        <v>0</v>
      </c>
      <c r="I74" s="88">
        <f t="shared" si="6"/>
        <v>0</v>
      </c>
      <c r="J74" s="89">
        <f t="shared" si="7"/>
        <v>0</v>
      </c>
      <c r="K74" s="88">
        <f t="shared" si="8"/>
        <v>0</v>
      </c>
      <c r="L74" s="89">
        <f t="shared" si="9"/>
        <v>0</v>
      </c>
      <c r="M74" s="88">
        <f t="shared" si="10"/>
        <v>0.5</v>
      </c>
      <c r="N74" s="89">
        <f t="shared" si="11"/>
        <v>0.5</v>
      </c>
      <c r="O74" s="134">
        <f t="shared" si="12"/>
        <v>40</v>
      </c>
    </row>
    <row r="75" spans="2:15" ht="17.25" customHeight="1" thickTop="1" thickBot="1" x14ac:dyDescent="0.3">
      <c r="B75" s="10" t="s">
        <v>43</v>
      </c>
      <c r="C75" s="88">
        <f t="shared" si="0"/>
        <v>0</v>
      </c>
      <c r="D75" s="89">
        <f t="shared" si="1"/>
        <v>0</v>
      </c>
      <c r="E75" s="88">
        <f t="shared" si="2"/>
        <v>0.13333333333333333</v>
      </c>
      <c r="F75" s="89">
        <f t="shared" si="3"/>
        <v>0.8666666666666667</v>
      </c>
      <c r="G75" s="88">
        <f t="shared" si="4"/>
        <v>0</v>
      </c>
      <c r="H75" s="89">
        <f t="shared" si="5"/>
        <v>0</v>
      </c>
      <c r="I75" s="88">
        <f t="shared" si="6"/>
        <v>0</v>
      </c>
      <c r="J75" s="89">
        <f t="shared" si="7"/>
        <v>1</v>
      </c>
      <c r="K75" s="88">
        <f t="shared" si="8"/>
        <v>0</v>
      </c>
      <c r="L75" s="89">
        <f t="shared" si="9"/>
        <v>0</v>
      </c>
      <c r="M75" s="88">
        <f t="shared" si="10"/>
        <v>0.11764705882352941</v>
      </c>
      <c r="N75" s="89">
        <f t="shared" si="11"/>
        <v>0.88235294117647056</v>
      </c>
      <c r="O75" s="134">
        <f t="shared" si="12"/>
        <v>17</v>
      </c>
    </row>
    <row r="76" spans="2:15" ht="38.25" customHeight="1" thickTop="1" thickBot="1" x14ac:dyDescent="0.3">
      <c r="B76" s="23" t="s">
        <v>66</v>
      </c>
      <c r="C76" s="94">
        <f t="shared" si="0"/>
        <v>0.61702127659574468</v>
      </c>
      <c r="D76" s="95">
        <f t="shared" si="1"/>
        <v>0.38297872340425532</v>
      </c>
      <c r="E76" s="94">
        <f t="shared" si="2"/>
        <v>0.70175438596491224</v>
      </c>
      <c r="F76" s="95">
        <f t="shared" si="3"/>
        <v>0.2982456140350877</v>
      </c>
      <c r="G76" s="94">
        <f t="shared" si="4"/>
        <v>0</v>
      </c>
      <c r="H76" s="95">
        <f t="shared" si="5"/>
        <v>0</v>
      </c>
      <c r="I76" s="94">
        <f t="shared" si="6"/>
        <v>0</v>
      </c>
      <c r="J76" s="95">
        <f t="shared" si="7"/>
        <v>0</v>
      </c>
      <c r="K76" s="94">
        <f t="shared" si="8"/>
        <v>1</v>
      </c>
      <c r="L76" s="95">
        <f t="shared" si="9"/>
        <v>0</v>
      </c>
      <c r="M76" s="94">
        <f t="shared" si="10"/>
        <v>0.66666666666666663</v>
      </c>
      <c r="N76" s="95">
        <f t="shared" si="11"/>
        <v>0.33333333333333331</v>
      </c>
      <c r="O76" s="137">
        <f t="shared" si="12"/>
        <v>105</v>
      </c>
    </row>
    <row r="77" spans="2:15" ht="17.25" customHeight="1" thickTop="1" thickBot="1" x14ac:dyDescent="0.3">
      <c r="B77" s="20" t="s">
        <v>45</v>
      </c>
      <c r="C77" s="96">
        <f t="shared" si="0"/>
        <v>0.5</v>
      </c>
      <c r="D77" s="97">
        <f t="shared" si="1"/>
        <v>0.5</v>
      </c>
      <c r="E77" s="96">
        <f t="shared" si="2"/>
        <v>0.90243902439024393</v>
      </c>
      <c r="F77" s="97">
        <f t="shared" si="3"/>
        <v>9.7560975609756101E-2</v>
      </c>
      <c r="G77" s="96">
        <f t="shared" si="4"/>
        <v>0</v>
      </c>
      <c r="H77" s="97">
        <f t="shared" si="5"/>
        <v>0</v>
      </c>
      <c r="I77" s="96">
        <f t="shared" si="6"/>
        <v>0</v>
      </c>
      <c r="J77" s="97">
        <f t="shared" si="7"/>
        <v>0</v>
      </c>
      <c r="K77" s="96">
        <f t="shared" si="8"/>
        <v>1</v>
      </c>
      <c r="L77" s="97">
        <f t="shared" si="9"/>
        <v>0</v>
      </c>
      <c r="M77" s="96">
        <f t="shared" si="10"/>
        <v>0.88636363636363635</v>
      </c>
      <c r="N77" s="97">
        <f t="shared" si="11"/>
        <v>0.11363636363636363</v>
      </c>
      <c r="O77" s="139">
        <f t="shared" si="12"/>
        <v>44</v>
      </c>
    </row>
    <row r="78" spans="2:15" ht="17.25" customHeight="1" thickTop="1" thickBot="1" x14ac:dyDescent="0.3">
      <c r="B78" s="10" t="s">
        <v>46</v>
      </c>
      <c r="C78" s="88">
        <f t="shared" si="0"/>
        <v>0.72413793103448276</v>
      </c>
      <c r="D78" s="89">
        <f t="shared" si="1"/>
        <v>0.27586206896551724</v>
      </c>
      <c r="E78" s="88">
        <f t="shared" si="2"/>
        <v>0.2857142857142857</v>
      </c>
      <c r="F78" s="89">
        <f t="shared" si="3"/>
        <v>0.7142857142857143</v>
      </c>
      <c r="G78" s="88">
        <f t="shared" si="4"/>
        <v>0</v>
      </c>
      <c r="H78" s="89">
        <f t="shared" si="5"/>
        <v>0</v>
      </c>
      <c r="I78" s="88">
        <f t="shared" si="6"/>
        <v>0</v>
      </c>
      <c r="J78" s="89">
        <f t="shared" si="7"/>
        <v>0</v>
      </c>
      <c r="K78" s="88">
        <f t="shared" si="8"/>
        <v>0</v>
      </c>
      <c r="L78" s="89">
        <f t="shared" si="9"/>
        <v>0</v>
      </c>
      <c r="M78" s="88">
        <f t="shared" si="10"/>
        <v>0.63888888888888884</v>
      </c>
      <c r="N78" s="89">
        <f t="shared" si="11"/>
        <v>0.3611111111111111</v>
      </c>
      <c r="O78" s="134">
        <f t="shared" si="12"/>
        <v>36</v>
      </c>
    </row>
    <row r="79" spans="2:15" ht="17.25" customHeight="1" thickTop="1" thickBot="1" x14ac:dyDescent="0.3">
      <c r="B79" s="10" t="s">
        <v>47</v>
      </c>
      <c r="C79" s="88">
        <f t="shared" si="0"/>
        <v>0</v>
      </c>
      <c r="D79" s="89">
        <f t="shared" si="1"/>
        <v>1</v>
      </c>
      <c r="E79" s="88">
        <f t="shared" si="2"/>
        <v>0.5</v>
      </c>
      <c r="F79" s="89">
        <f t="shared" si="3"/>
        <v>0.5</v>
      </c>
      <c r="G79" s="88">
        <f t="shared" si="4"/>
        <v>0</v>
      </c>
      <c r="H79" s="89">
        <f t="shared" si="5"/>
        <v>0</v>
      </c>
      <c r="I79" s="88">
        <f t="shared" si="6"/>
        <v>0</v>
      </c>
      <c r="J79" s="89">
        <f t="shared" si="7"/>
        <v>0</v>
      </c>
      <c r="K79" s="88">
        <f t="shared" si="8"/>
        <v>0</v>
      </c>
      <c r="L79" s="89">
        <f t="shared" si="9"/>
        <v>0</v>
      </c>
      <c r="M79" s="88">
        <f t="shared" si="10"/>
        <v>0.25</v>
      </c>
      <c r="N79" s="89">
        <f t="shared" si="11"/>
        <v>0.75</v>
      </c>
      <c r="O79" s="134">
        <f t="shared" si="12"/>
        <v>4</v>
      </c>
    </row>
    <row r="80" spans="2:15" ht="17.25" customHeight="1" thickTop="1" thickBot="1" x14ac:dyDescent="0.3">
      <c r="B80" s="10" t="s">
        <v>48</v>
      </c>
      <c r="C80" s="88">
        <f t="shared" si="0"/>
        <v>0.5</v>
      </c>
      <c r="D80" s="89">
        <f t="shared" si="1"/>
        <v>0.5</v>
      </c>
      <c r="E80" s="88">
        <f t="shared" si="2"/>
        <v>0</v>
      </c>
      <c r="F80" s="89">
        <f t="shared" si="3"/>
        <v>1</v>
      </c>
      <c r="G80" s="88">
        <f t="shared" si="4"/>
        <v>0</v>
      </c>
      <c r="H80" s="89">
        <f t="shared" si="5"/>
        <v>0</v>
      </c>
      <c r="I80" s="88">
        <f t="shared" si="6"/>
        <v>0</v>
      </c>
      <c r="J80" s="89">
        <f t="shared" si="7"/>
        <v>0</v>
      </c>
      <c r="K80" s="88">
        <f t="shared" si="8"/>
        <v>0</v>
      </c>
      <c r="L80" s="89">
        <f t="shared" si="9"/>
        <v>0</v>
      </c>
      <c r="M80" s="88">
        <f t="shared" si="10"/>
        <v>0.33333333333333331</v>
      </c>
      <c r="N80" s="89">
        <f t="shared" si="11"/>
        <v>0.66666666666666663</v>
      </c>
      <c r="O80" s="134">
        <f t="shared" si="12"/>
        <v>21</v>
      </c>
    </row>
    <row r="81" spans="2:15" ht="34.5" customHeight="1" thickTop="1" thickBot="1" x14ac:dyDescent="0.3">
      <c r="B81" s="23" t="s">
        <v>67</v>
      </c>
      <c r="C81" s="94">
        <f t="shared" si="0"/>
        <v>0.67692307692307696</v>
      </c>
      <c r="D81" s="95">
        <f t="shared" si="1"/>
        <v>0.32307692307692309</v>
      </c>
      <c r="E81" s="94">
        <f t="shared" si="2"/>
        <v>0.5625</v>
      </c>
      <c r="F81" s="95">
        <f t="shared" si="3"/>
        <v>0.4375</v>
      </c>
      <c r="G81" s="94">
        <f t="shared" si="4"/>
        <v>0</v>
      </c>
      <c r="H81" s="95">
        <f t="shared" si="5"/>
        <v>0</v>
      </c>
      <c r="I81" s="94">
        <f t="shared" si="6"/>
        <v>0</v>
      </c>
      <c r="J81" s="95">
        <f t="shared" si="7"/>
        <v>1</v>
      </c>
      <c r="K81" s="94">
        <f t="shared" si="8"/>
        <v>0</v>
      </c>
      <c r="L81" s="95">
        <f t="shared" si="9"/>
        <v>1</v>
      </c>
      <c r="M81" s="94">
        <f t="shared" si="10"/>
        <v>0.62352941176470589</v>
      </c>
      <c r="N81" s="95">
        <f t="shared" si="11"/>
        <v>0.37647058823529411</v>
      </c>
      <c r="O81" s="137">
        <f t="shared" si="12"/>
        <v>85</v>
      </c>
    </row>
    <row r="82" spans="2:15" ht="17.25" customHeight="1" thickTop="1" thickBot="1" x14ac:dyDescent="0.3">
      <c r="B82" s="10" t="s">
        <v>50</v>
      </c>
      <c r="C82" s="88">
        <f t="shared" si="0"/>
        <v>0.66666666666666663</v>
      </c>
      <c r="D82" s="89">
        <f t="shared" si="1"/>
        <v>0.33333333333333331</v>
      </c>
      <c r="E82" s="88">
        <f t="shared" si="2"/>
        <v>0.33333333333333331</v>
      </c>
      <c r="F82" s="89">
        <f t="shared" si="3"/>
        <v>0.66666666666666663</v>
      </c>
      <c r="G82" s="88">
        <f t="shared" si="4"/>
        <v>0</v>
      </c>
      <c r="H82" s="89">
        <f t="shared" si="5"/>
        <v>0</v>
      </c>
      <c r="I82" s="88">
        <f t="shared" si="6"/>
        <v>0</v>
      </c>
      <c r="J82" s="89">
        <f t="shared" si="7"/>
        <v>0</v>
      </c>
      <c r="K82" s="88">
        <f t="shared" si="8"/>
        <v>0</v>
      </c>
      <c r="L82" s="89">
        <f t="shared" si="9"/>
        <v>0</v>
      </c>
      <c r="M82" s="88">
        <f t="shared" si="10"/>
        <v>0.61111111111111116</v>
      </c>
      <c r="N82" s="89">
        <f t="shared" si="11"/>
        <v>0.3888888888888889</v>
      </c>
      <c r="O82" s="134">
        <f t="shared" si="12"/>
        <v>36</v>
      </c>
    </row>
    <row r="83" spans="2:15" ht="17.25" customHeight="1" thickTop="1" thickBot="1" x14ac:dyDescent="0.3">
      <c r="B83" s="10" t="s">
        <v>51</v>
      </c>
      <c r="C83" s="88">
        <f t="shared" si="0"/>
        <v>0.70833333333333337</v>
      </c>
      <c r="D83" s="89">
        <f t="shared" si="1"/>
        <v>0.29166666666666669</v>
      </c>
      <c r="E83" s="88">
        <f t="shared" si="2"/>
        <v>0.66666666666666663</v>
      </c>
      <c r="F83" s="89">
        <f t="shared" si="3"/>
        <v>0.33333333333333331</v>
      </c>
      <c r="G83" s="88">
        <f t="shared" si="4"/>
        <v>0</v>
      </c>
      <c r="H83" s="89">
        <f t="shared" si="5"/>
        <v>0</v>
      </c>
      <c r="I83" s="88">
        <f t="shared" si="6"/>
        <v>0</v>
      </c>
      <c r="J83" s="89">
        <f t="shared" si="7"/>
        <v>1</v>
      </c>
      <c r="K83" s="88">
        <f t="shared" si="8"/>
        <v>0</v>
      </c>
      <c r="L83" s="89">
        <f t="shared" si="9"/>
        <v>1</v>
      </c>
      <c r="M83" s="88">
        <f t="shared" si="10"/>
        <v>0.6216216216216216</v>
      </c>
      <c r="N83" s="89">
        <f t="shared" si="11"/>
        <v>0.3783783783783784</v>
      </c>
      <c r="O83" s="134">
        <f t="shared" si="12"/>
        <v>37</v>
      </c>
    </row>
    <row r="84" spans="2:15" ht="17.25" customHeight="1" thickTop="1" thickBot="1" x14ac:dyDescent="0.3">
      <c r="B84" s="10" t="s">
        <v>52</v>
      </c>
      <c r="C84" s="88">
        <f t="shared" si="0"/>
        <v>0.63636363636363635</v>
      </c>
      <c r="D84" s="89">
        <f t="shared" si="1"/>
        <v>0.36363636363636365</v>
      </c>
      <c r="E84" s="88">
        <f t="shared" si="2"/>
        <v>1</v>
      </c>
      <c r="F84" s="89">
        <f t="shared" si="3"/>
        <v>0</v>
      </c>
      <c r="G84" s="88">
        <f t="shared" si="4"/>
        <v>0</v>
      </c>
      <c r="H84" s="89">
        <f t="shared" si="5"/>
        <v>0</v>
      </c>
      <c r="I84" s="88">
        <f t="shared" si="6"/>
        <v>0</v>
      </c>
      <c r="J84" s="89">
        <f t="shared" si="7"/>
        <v>0</v>
      </c>
      <c r="K84" s="88">
        <f t="shared" si="8"/>
        <v>0</v>
      </c>
      <c r="L84" s="89">
        <f t="shared" si="9"/>
        <v>0</v>
      </c>
      <c r="M84" s="88">
        <f t="shared" si="10"/>
        <v>0.66666666666666663</v>
      </c>
      <c r="N84" s="89">
        <f t="shared" si="11"/>
        <v>0.33333333333333331</v>
      </c>
      <c r="O84" s="134">
        <f t="shared" si="12"/>
        <v>12</v>
      </c>
    </row>
    <row r="85" spans="2:15" ht="32.25" customHeight="1" thickTop="1" thickBot="1" x14ac:dyDescent="0.3">
      <c r="B85" s="23" t="s">
        <v>53</v>
      </c>
      <c r="C85" s="94">
        <f t="shared" si="0"/>
        <v>1</v>
      </c>
      <c r="D85" s="95">
        <f t="shared" si="1"/>
        <v>0</v>
      </c>
      <c r="E85" s="94">
        <f t="shared" si="2"/>
        <v>1</v>
      </c>
      <c r="F85" s="95">
        <f t="shared" si="3"/>
        <v>0</v>
      </c>
      <c r="G85" s="94">
        <f t="shared" si="4"/>
        <v>0</v>
      </c>
      <c r="H85" s="95">
        <f t="shared" si="5"/>
        <v>0</v>
      </c>
      <c r="I85" s="94">
        <f t="shared" si="6"/>
        <v>0</v>
      </c>
      <c r="J85" s="95">
        <f t="shared" si="7"/>
        <v>0</v>
      </c>
      <c r="K85" s="94">
        <f t="shared" si="8"/>
        <v>1</v>
      </c>
      <c r="L85" s="95">
        <f t="shared" si="9"/>
        <v>0</v>
      </c>
      <c r="M85" s="94">
        <f t="shared" si="10"/>
        <v>1</v>
      </c>
      <c r="N85" s="95">
        <f t="shared" si="11"/>
        <v>0</v>
      </c>
      <c r="O85" s="137">
        <f t="shared" si="12"/>
        <v>8</v>
      </c>
    </row>
    <row r="86" spans="2:15" ht="17.25" thickTop="1" thickBot="1" x14ac:dyDescent="0.3">
      <c r="B86" s="10" t="s">
        <v>54</v>
      </c>
      <c r="C86" s="88">
        <f t="shared" si="0"/>
        <v>1</v>
      </c>
      <c r="D86" s="89">
        <f t="shared" si="1"/>
        <v>0</v>
      </c>
      <c r="E86" s="88">
        <f t="shared" si="2"/>
        <v>1</v>
      </c>
      <c r="F86" s="89">
        <f t="shared" si="3"/>
        <v>0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0</v>
      </c>
      <c r="K86" s="88">
        <f t="shared" si="8"/>
        <v>1</v>
      </c>
      <c r="L86" s="89">
        <f t="shared" si="9"/>
        <v>0</v>
      </c>
      <c r="M86" s="88">
        <f t="shared" si="10"/>
        <v>1</v>
      </c>
      <c r="N86" s="89">
        <f t="shared" si="11"/>
        <v>0</v>
      </c>
      <c r="O86" s="134">
        <f t="shared" si="12"/>
        <v>8</v>
      </c>
    </row>
    <row r="87" spans="2:15" ht="17.25" thickTop="1" thickBot="1" x14ac:dyDescent="0.3">
      <c r="B87" s="10" t="s">
        <v>68</v>
      </c>
      <c r="C87" s="88">
        <f t="shared" si="0"/>
        <v>0</v>
      </c>
      <c r="D87" s="89">
        <f t="shared" si="1"/>
        <v>0</v>
      </c>
      <c r="E87" s="88">
        <f t="shared" si="2"/>
        <v>0</v>
      </c>
      <c r="F87" s="89">
        <f t="shared" si="3"/>
        <v>0</v>
      </c>
      <c r="G87" s="88">
        <f t="shared" si="4"/>
        <v>0</v>
      </c>
      <c r="H87" s="89">
        <f t="shared" si="5"/>
        <v>0</v>
      </c>
      <c r="I87" s="88">
        <f t="shared" si="6"/>
        <v>0</v>
      </c>
      <c r="J87" s="89">
        <f t="shared" si="7"/>
        <v>0</v>
      </c>
      <c r="K87" s="88">
        <f t="shared" si="8"/>
        <v>0</v>
      </c>
      <c r="L87" s="89">
        <f t="shared" si="9"/>
        <v>0</v>
      </c>
      <c r="M87" s="88">
        <f t="shared" si="10"/>
        <v>0</v>
      </c>
      <c r="N87" s="89">
        <f t="shared" si="11"/>
        <v>0</v>
      </c>
      <c r="O87" s="134">
        <f t="shared" si="12"/>
        <v>0</v>
      </c>
    </row>
    <row r="88" spans="2:15" ht="17.25" thickTop="1" thickBot="1" x14ac:dyDescent="0.3">
      <c r="B88" s="10" t="s">
        <v>69</v>
      </c>
      <c r="C88" s="88">
        <f t="shared" si="0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0</v>
      </c>
      <c r="H88" s="89">
        <f t="shared" si="5"/>
        <v>0</v>
      </c>
      <c r="I88" s="88">
        <f t="shared" si="6"/>
        <v>0</v>
      </c>
      <c r="J88" s="89">
        <f t="shared" si="7"/>
        <v>0</v>
      </c>
      <c r="K88" s="88">
        <f t="shared" si="8"/>
        <v>0</v>
      </c>
      <c r="L88" s="89">
        <f t="shared" si="9"/>
        <v>0</v>
      </c>
      <c r="M88" s="88">
        <f t="shared" si="10"/>
        <v>0</v>
      </c>
      <c r="N88" s="89">
        <f t="shared" si="11"/>
        <v>0</v>
      </c>
      <c r="O88" s="134">
        <f t="shared" si="12"/>
        <v>0</v>
      </c>
    </row>
    <row r="89" spans="2:15" ht="17.25" thickTop="1" thickBot="1" x14ac:dyDescent="0.3">
      <c r="B89" s="23" t="s">
        <v>57</v>
      </c>
      <c r="C89" s="94">
        <f t="shared" si="0"/>
        <v>0.5</v>
      </c>
      <c r="D89" s="95">
        <f t="shared" si="1"/>
        <v>0.5</v>
      </c>
      <c r="E89" s="94">
        <f t="shared" si="2"/>
        <v>0.30769230769230771</v>
      </c>
      <c r="F89" s="95">
        <f t="shared" si="3"/>
        <v>0.69230769230769229</v>
      </c>
      <c r="G89" s="94">
        <f t="shared" si="4"/>
        <v>0</v>
      </c>
      <c r="H89" s="95">
        <f t="shared" si="5"/>
        <v>0</v>
      </c>
      <c r="I89" s="94">
        <f t="shared" si="6"/>
        <v>0</v>
      </c>
      <c r="J89" s="95">
        <f t="shared" si="7"/>
        <v>0</v>
      </c>
      <c r="K89" s="94">
        <f t="shared" si="8"/>
        <v>1</v>
      </c>
      <c r="L89" s="95">
        <f t="shared" si="9"/>
        <v>0</v>
      </c>
      <c r="M89" s="94">
        <f t="shared" si="10"/>
        <v>0.42307692307692307</v>
      </c>
      <c r="N89" s="95">
        <f t="shared" si="11"/>
        <v>0.57692307692307687</v>
      </c>
      <c r="O89" s="137">
        <f t="shared" si="12"/>
        <v>26</v>
      </c>
    </row>
    <row r="90" spans="2:15" ht="17.25" thickTop="1" thickBot="1" x14ac:dyDescent="0.3">
      <c r="B90" s="10" t="s">
        <v>58</v>
      </c>
      <c r="C90" s="88">
        <f t="shared" si="0"/>
        <v>0</v>
      </c>
      <c r="D90" s="89">
        <f t="shared" si="1"/>
        <v>1</v>
      </c>
      <c r="E90" s="88">
        <f t="shared" si="2"/>
        <v>0</v>
      </c>
      <c r="F90" s="89">
        <f t="shared" si="3"/>
        <v>1</v>
      </c>
      <c r="G90" s="88">
        <f t="shared" si="4"/>
        <v>0</v>
      </c>
      <c r="H90" s="89">
        <f t="shared" si="5"/>
        <v>0</v>
      </c>
      <c r="I90" s="88">
        <f t="shared" si="6"/>
        <v>0</v>
      </c>
      <c r="J90" s="89">
        <f t="shared" si="7"/>
        <v>0</v>
      </c>
      <c r="K90" s="88">
        <f t="shared" si="8"/>
        <v>0</v>
      </c>
      <c r="L90" s="89">
        <f t="shared" si="9"/>
        <v>0</v>
      </c>
      <c r="M90" s="88">
        <f t="shared" si="10"/>
        <v>0</v>
      </c>
      <c r="N90" s="89">
        <f t="shared" si="11"/>
        <v>1</v>
      </c>
      <c r="O90" s="134">
        <f t="shared" si="12"/>
        <v>3</v>
      </c>
    </row>
    <row r="91" spans="2:15" ht="17.25" thickTop="1" thickBot="1" x14ac:dyDescent="0.3">
      <c r="B91" s="10" t="s">
        <v>59</v>
      </c>
      <c r="C91" s="88">
        <f t="shared" si="0"/>
        <v>0</v>
      </c>
      <c r="D91" s="89">
        <f t="shared" si="1"/>
        <v>0</v>
      </c>
      <c r="E91" s="88">
        <f t="shared" si="2"/>
        <v>1</v>
      </c>
      <c r="F91" s="89">
        <f t="shared" si="3"/>
        <v>0</v>
      </c>
      <c r="G91" s="88">
        <f t="shared" si="4"/>
        <v>0</v>
      </c>
      <c r="H91" s="89">
        <f t="shared" si="5"/>
        <v>0</v>
      </c>
      <c r="I91" s="88">
        <f t="shared" si="6"/>
        <v>0</v>
      </c>
      <c r="J91" s="89">
        <f t="shared" si="7"/>
        <v>0</v>
      </c>
      <c r="K91" s="88">
        <f t="shared" si="8"/>
        <v>1</v>
      </c>
      <c r="L91" s="89">
        <f t="shared" si="9"/>
        <v>0</v>
      </c>
      <c r="M91" s="88">
        <f t="shared" si="10"/>
        <v>1</v>
      </c>
      <c r="N91" s="89">
        <f t="shared" si="11"/>
        <v>0</v>
      </c>
      <c r="O91" s="134">
        <f t="shared" si="12"/>
        <v>3</v>
      </c>
    </row>
    <row r="92" spans="2:15" ht="17.25" thickTop="1" thickBot="1" x14ac:dyDescent="0.3">
      <c r="B92" s="10" t="s">
        <v>60</v>
      </c>
      <c r="C92" s="88">
        <f t="shared" si="0"/>
        <v>0.54545454545454541</v>
      </c>
      <c r="D92" s="89">
        <f t="shared" si="1"/>
        <v>0.45454545454545453</v>
      </c>
      <c r="E92" s="88">
        <f t="shared" si="2"/>
        <v>0.22222222222222221</v>
      </c>
      <c r="F92" s="89">
        <f t="shared" si="3"/>
        <v>0.77777777777777779</v>
      </c>
      <c r="G92" s="88">
        <f t="shared" si="4"/>
        <v>0</v>
      </c>
      <c r="H92" s="89">
        <f t="shared" si="5"/>
        <v>0</v>
      </c>
      <c r="I92" s="88">
        <f t="shared" si="6"/>
        <v>0</v>
      </c>
      <c r="J92" s="89">
        <f t="shared" si="7"/>
        <v>0</v>
      </c>
      <c r="K92" s="88">
        <f t="shared" si="8"/>
        <v>0</v>
      </c>
      <c r="L92" s="89">
        <f t="shared" si="9"/>
        <v>0</v>
      </c>
      <c r="M92" s="88">
        <f t="shared" si="10"/>
        <v>0.4</v>
      </c>
      <c r="N92" s="89">
        <f t="shared" si="11"/>
        <v>0.6</v>
      </c>
      <c r="O92" s="134">
        <f t="shared" si="12"/>
        <v>20</v>
      </c>
    </row>
    <row r="93" spans="2:15" ht="17.25" thickTop="1" thickBot="1" x14ac:dyDescent="0.3">
      <c r="B93" s="16" t="s">
        <v>61</v>
      </c>
      <c r="C93" s="94">
        <f>IFERROR(C46/SUM(C46:D46),0)</f>
        <v>0.75</v>
      </c>
      <c r="D93" s="95">
        <f>IFERROR(D46/SUM(C46:D46),0)</f>
        <v>0.25</v>
      </c>
      <c r="E93" s="94">
        <f>IFERROR(E46/SUM(E46:F46),0)</f>
        <v>0.5</v>
      </c>
      <c r="F93" s="95">
        <f>IFERROR(F46/SUM(E46:F46),0)</f>
        <v>0.5</v>
      </c>
      <c r="G93" s="94">
        <f t="shared" si="4"/>
        <v>0</v>
      </c>
      <c r="H93" s="95">
        <f t="shared" si="5"/>
        <v>0</v>
      </c>
      <c r="I93" s="94">
        <f>IFERROR(I46/SUM(I46:J46),0)</f>
        <v>0</v>
      </c>
      <c r="J93" s="95">
        <f>IFERROR(J46/SUM(I46:J46),0)</f>
        <v>1</v>
      </c>
      <c r="K93" s="94">
        <f>IFERROR(K46/SUM(K46:L46),0)</f>
        <v>0</v>
      </c>
      <c r="L93" s="95">
        <f>IFERROR(L46/SUM(K46:L46),0)</f>
        <v>0</v>
      </c>
      <c r="M93" s="94">
        <f t="shared" si="10"/>
        <v>0.68965517241379315</v>
      </c>
      <c r="N93" s="95">
        <f t="shared" si="11"/>
        <v>0.31034482758620691</v>
      </c>
      <c r="O93" s="137">
        <f t="shared" si="12"/>
        <v>29</v>
      </c>
    </row>
    <row r="94" spans="2:15" ht="17.25" thickTop="1" thickBot="1" x14ac:dyDescent="0.3">
      <c r="B94" s="10" t="s">
        <v>62</v>
      </c>
      <c r="C94" s="90">
        <f>IFERROR(C47/SUM(C47:D47),0)</f>
        <v>0.75</v>
      </c>
      <c r="D94" s="91">
        <f>IFERROR(D47/SUM(C47:D47),0)</f>
        <v>0.25</v>
      </c>
      <c r="E94" s="90">
        <f>IFERROR(E47/SUM(E47:F47),0)</f>
        <v>0.5</v>
      </c>
      <c r="F94" s="91">
        <f>IFERROR(F47/SUM(E47:F47),0)</f>
        <v>0.5</v>
      </c>
      <c r="G94" s="90">
        <f t="shared" si="4"/>
        <v>0</v>
      </c>
      <c r="H94" s="91">
        <f t="shared" si="5"/>
        <v>0</v>
      </c>
      <c r="I94" s="90">
        <f>IFERROR(I47/SUM(I47:J47),0)</f>
        <v>0</v>
      </c>
      <c r="J94" s="91">
        <f>IFERROR(J47/SUM(I47:J47),0)</f>
        <v>1</v>
      </c>
      <c r="K94" s="90">
        <f>IFERROR(K47/SUM(K47:L47),0)</f>
        <v>0</v>
      </c>
      <c r="L94" s="91">
        <f>IFERROR(L47/SUM(K47:L47),0)</f>
        <v>0</v>
      </c>
      <c r="M94" s="90">
        <f t="shared" si="10"/>
        <v>0.68965517241379315</v>
      </c>
      <c r="N94" s="91">
        <f>IFERROR(N47/SUM(M47:N47),0)</f>
        <v>0.31034482758620691</v>
      </c>
      <c r="O94" s="135">
        <f t="shared" si="12"/>
        <v>29</v>
      </c>
    </row>
    <row r="95" spans="2:15" ht="17.25" thickTop="1" thickBot="1" x14ac:dyDescent="0.3">
      <c r="B95" s="26" t="s">
        <v>63</v>
      </c>
      <c r="C95" s="92">
        <f>IFERROR(C48/SUM(C48:D48),0)</f>
        <v>0.5</v>
      </c>
      <c r="D95" s="93">
        <f>IFERROR(D48/SUM(C48:D48),0)</f>
        <v>0.5</v>
      </c>
      <c r="E95" s="92">
        <f>IFERROR(E48/SUM(E48:F48),0)</f>
        <v>0</v>
      </c>
      <c r="F95" s="93">
        <f>IFERROR(F48/SUM(E48:F48),0)</f>
        <v>1</v>
      </c>
      <c r="G95" s="92">
        <f>IFERROR(G48/SUM(G48:H48),0)</f>
        <v>0</v>
      </c>
      <c r="H95" s="93">
        <f>IFERROR(H48/SUM(G48:H48),0)</f>
        <v>0</v>
      </c>
      <c r="I95" s="92">
        <f>IFERROR(I48/SUM(I48:J48),0)</f>
        <v>0</v>
      </c>
      <c r="J95" s="93">
        <f>IFERROR(J48/SUM(I48:J48),0)</f>
        <v>1</v>
      </c>
      <c r="K95" s="92">
        <f>IFERROR(K48/SUM(K48:L48),0)</f>
        <v>0</v>
      </c>
      <c r="L95" s="93">
        <f>IFERROR(L48/SUM(K48:L48),0)</f>
        <v>0</v>
      </c>
      <c r="M95" s="92">
        <f t="shared" si="10"/>
        <v>0.33333333333333331</v>
      </c>
      <c r="N95" s="93">
        <f>IFERROR(N48/SUM(M48:N48),0)</f>
        <v>0.66666666666666663</v>
      </c>
      <c r="O95" s="136">
        <f>O48</f>
        <v>6</v>
      </c>
    </row>
    <row r="96" spans="2:15" ht="17.25" thickTop="1" thickBot="1" x14ac:dyDescent="0.3">
      <c r="B96" s="29" t="s">
        <v>63</v>
      </c>
      <c r="C96" s="98">
        <f>IFERROR(C49/SUM(C49:D49),0)</f>
        <v>0.5</v>
      </c>
      <c r="D96" s="99">
        <f>IFERROR(D49/SUM(C49:D49),0)</f>
        <v>0.5</v>
      </c>
      <c r="E96" s="100">
        <f>IFERROR(E49/SUM(E49:F49),0)</f>
        <v>0</v>
      </c>
      <c r="F96" s="99">
        <f>IFERROR(F49/SUM(E49:F49),0)</f>
        <v>1</v>
      </c>
      <c r="G96" s="100">
        <f>IFERROR(G49/SUM(G49:H49),0)</f>
        <v>0</v>
      </c>
      <c r="H96" s="99">
        <f>IFERROR(H49/SUM(G49:H49),0)</f>
        <v>0</v>
      </c>
      <c r="I96" s="100">
        <f>IFERROR(I49/SUM(I49:J49),0)</f>
        <v>0</v>
      </c>
      <c r="J96" s="99">
        <f>IFERROR(J49/SUM(I49:J49),0)</f>
        <v>1</v>
      </c>
      <c r="K96" s="100">
        <f>IFERROR(K49/SUM(K49:L49),0)</f>
        <v>0</v>
      </c>
      <c r="L96" s="99">
        <f>IFERROR(L49/SUM(K49:L49),0)</f>
        <v>0</v>
      </c>
      <c r="M96" s="100">
        <f t="shared" si="10"/>
        <v>0.33333333333333331</v>
      </c>
      <c r="N96" s="99">
        <f>IFERROR(N49/SUM(M49:N49),0)</f>
        <v>0.66666666666666663</v>
      </c>
      <c r="O96" s="140">
        <f>O49</f>
        <v>6</v>
      </c>
    </row>
    <row r="97" spans="2:15" ht="19.5" thickBot="1" x14ac:dyDescent="0.3">
      <c r="B97" s="33" t="s">
        <v>70</v>
      </c>
      <c r="C97" s="101">
        <f>IFERROR(C50/SUM(C50:D50),0)</f>
        <v>0.65266106442577032</v>
      </c>
      <c r="D97" s="102">
        <f>IFERROR(D50/SUM(C50:D50),0)</f>
        <v>0.34733893557422968</v>
      </c>
      <c r="E97" s="101">
        <f>IFERROR(E50/SUM(E50:F50),0)</f>
        <v>0.45434298440979953</v>
      </c>
      <c r="F97" s="103">
        <f>IFERROR(F50/SUM(E50:F50),0)</f>
        <v>0.54565701559020041</v>
      </c>
      <c r="G97" s="101">
        <f>IFERROR(G50/SUM(G50:H50),0)</f>
        <v>0</v>
      </c>
      <c r="H97" s="103">
        <f>IFERROR(H50/SUM(G50:H50),0)</f>
        <v>0</v>
      </c>
      <c r="I97" s="101">
        <f>IFERROR(I50/SUM(I50:J50),0)</f>
        <v>0.19354838709677419</v>
      </c>
      <c r="J97" s="103">
        <f>IFERROR(J50/SUM(I50:J50),0)</f>
        <v>0.80645161290322576</v>
      </c>
      <c r="K97" s="101">
        <f>IFERROR(K50/SUM(K50:L50),0)</f>
        <v>0.31428571428571428</v>
      </c>
      <c r="L97" s="103">
        <f>IFERROR(L50/SUM(K50:L50),0)</f>
        <v>0.68571428571428572</v>
      </c>
      <c r="M97" s="101">
        <f t="shared" si="10"/>
        <v>0.52064220183486243</v>
      </c>
      <c r="N97" s="103">
        <f>IFERROR(N50/SUM(M50:N50),0)</f>
        <v>0.47935779816513763</v>
      </c>
      <c r="O97" s="141">
        <f>O50</f>
        <v>872</v>
      </c>
    </row>
  </sheetData>
  <mergeCells count="20">
    <mergeCell ref="B53:O53"/>
    <mergeCell ref="B54:B56"/>
    <mergeCell ref="C54:D55"/>
    <mergeCell ref="E54:F55"/>
    <mergeCell ref="G54:H55"/>
    <mergeCell ref="I54:J55"/>
    <mergeCell ref="K54:L55"/>
    <mergeCell ref="M54:N55"/>
    <mergeCell ref="O54:O56"/>
    <mergeCell ref="I7:J8"/>
    <mergeCell ref="K7:L8"/>
    <mergeCell ref="M7:N8"/>
    <mergeCell ref="O7:O9"/>
    <mergeCell ref="B2:O2"/>
    <mergeCell ref="B3:O3"/>
    <mergeCell ref="B6:O6"/>
    <mergeCell ref="B7:B9"/>
    <mergeCell ref="C7:D8"/>
    <mergeCell ref="E7:F8"/>
    <mergeCell ref="G7:H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J94"/>
  <sheetViews>
    <sheetView showGridLines="0" zoomScale="62" zoomScaleNormal="62" workbookViewId="0">
      <selection activeCell="H50" sqref="H50"/>
    </sheetView>
  </sheetViews>
  <sheetFormatPr baseColWidth="10" defaultColWidth="11.42578125" defaultRowHeight="15" x14ac:dyDescent="0.25"/>
  <cols>
    <col min="2" max="2" width="41.42578125" bestFit="1" customWidth="1"/>
    <col min="3" max="3" width="10" bestFit="1" customWidth="1"/>
    <col min="4" max="4" width="21" bestFit="1" customWidth="1"/>
    <col min="5" max="5" width="10" bestFit="1" customWidth="1"/>
    <col min="6" max="6" width="21" bestFit="1" customWidth="1"/>
    <col min="7" max="7" width="19.28515625" bestFit="1" customWidth="1"/>
    <col min="8" max="8" width="11.42578125" bestFit="1" customWidth="1"/>
    <col min="9" max="9" width="18.140625" customWidth="1"/>
    <col min="10" max="10" width="6.7109375" customWidth="1"/>
  </cols>
  <sheetData>
    <row r="1" spans="2:10" ht="15.75" customHeight="1" thickBot="1" x14ac:dyDescent="0.3"/>
    <row r="2" spans="2:10" ht="43.5" customHeight="1" thickTop="1" x14ac:dyDescent="0.35">
      <c r="B2" s="375" t="str">
        <f>CONCATENATE("PROMEDIOS ACUMULADOS ",'Portada informe E.A.'!A1," POR PROGRAMAS ACADÉMICOS")</f>
        <v>PROMEDIOS ACUMULADOS 2023-2 POR PROGRAMAS ACADÉMICOS</v>
      </c>
      <c r="C2" s="376"/>
      <c r="D2" s="376"/>
      <c r="E2" s="376"/>
      <c r="F2" s="376"/>
      <c r="G2" s="376"/>
      <c r="H2" s="376"/>
      <c r="I2" s="377"/>
      <c r="J2" s="241"/>
    </row>
    <row r="3" spans="2:10" ht="43.5" customHeight="1" thickBot="1" x14ac:dyDescent="0.3">
      <c r="B3" s="378" t="s">
        <v>103</v>
      </c>
      <c r="C3" s="379"/>
      <c r="D3" s="379"/>
      <c r="E3" s="379"/>
      <c r="F3" s="379"/>
      <c r="G3" s="379"/>
      <c r="H3" s="379"/>
      <c r="I3" s="380"/>
      <c r="J3" s="299"/>
    </row>
    <row r="4" spans="2:10" ht="15" customHeight="1" thickTop="1" thickBot="1" x14ac:dyDescent="0.3"/>
    <row r="5" spans="2:10" ht="24.75" customHeight="1" thickBot="1" x14ac:dyDescent="0.35">
      <c r="B5" s="359" t="s">
        <v>86</v>
      </c>
      <c r="C5" s="360"/>
      <c r="D5" s="360"/>
      <c r="E5" s="360"/>
      <c r="F5" s="360"/>
      <c r="G5" s="360"/>
      <c r="H5" s="360"/>
      <c r="I5" s="381"/>
    </row>
    <row r="6" spans="2:10" ht="20.25" customHeight="1" x14ac:dyDescent="0.25">
      <c r="B6" s="361" t="s">
        <v>17</v>
      </c>
      <c r="C6" s="336" t="s">
        <v>18</v>
      </c>
      <c r="D6" s="363" t="s">
        <v>19</v>
      </c>
      <c r="E6" s="338" t="s">
        <v>20</v>
      </c>
      <c r="F6" s="336" t="s">
        <v>21</v>
      </c>
      <c r="G6" s="357" t="s">
        <v>22</v>
      </c>
      <c r="H6" s="336" t="s">
        <v>23</v>
      </c>
      <c r="I6" s="382" t="s">
        <v>24</v>
      </c>
    </row>
    <row r="7" spans="2:10" ht="22.5" customHeight="1" thickBot="1" x14ac:dyDescent="0.3">
      <c r="B7" s="362"/>
      <c r="C7" s="337"/>
      <c r="D7" s="364"/>
      <c r="E7" s="339"/>
      <c r="F7" s="337"/>
      <c r="G7" s="358"/>
      <c r="H7" s="337"/>
      <c r="I7" s="383"/>
    </row>
    <row r="8" spans="2:10" ht="15.75" customHeight="1" thickBot="1" x14ac:dyDescent="0.3">
      <c r="B8" s="7" t="s">
        <v>25</v>
      </c>
      <c r="C8" s="8">
        <v>0</v>
      </c>
      <c r="D8" s="9">
        <v>1</v>
      </c>
      <c r="E8" s="8">
        <v>0</v>
      </c>
      <c r="F8" s="9">
        <v>0</v>
      </c>
      <c r="G8" s="8">
        <v>18</v>
      </c>
      <c r="H8" s="9">
        <v>113</v>
      </c>
      <c r="I8" s="8">
        <v>132</v>
      </c>
    </row>
    <row r="9" spans="2:10" ht="20.25" customHeight="1" thickTop="1" thickBot="1" x14ac:dyDescent="0.3">
      <c r="B9" s="10" t="s">
        <v>26</v>
      </c>
      <c r="C9" s="11">
        <v>0</v>
      </c>
      <c r="D9" s="12">
        <v>1</v>
      </c>
      <c r="E9" s="11">
        <v>0</v>
      </c>
      <c r="F9" s="12">
        <v>0</v>
      </c>
      <c r="G9" s="11">
        <v>5</v>
      </c>
      <c r="H9" s="12">
        <v>27</v>
      </c>
      <c r="I9" s="11">
        <v>33</v>
      </c>
    </row>
    <row r="10" spans="2:10" ht="20.25" customHeight="1" thickTop="1" thickBot="1" x14ac:dyDescent="0.3">
      <c r="B10" s="10" t="s">
        <v>27</v>
      </c>
      <c r="C10" s="11">
        <v>0</v>
      </c>
      <c r="D10" s="12">
        <v>0</v>
      </c>
      <c r="E10" s="11">
        <v>0</v>
      </c>
      <c r="F10" s="12">
        <v>0</v>
      </c>
      <c r="G10" s="11">
        <v>4</v>
      </c>
      <c r="H10" s="12">
        <v>72</v>
      </c>
      <c r="I10" s="11">
        <v>76</v>
      </c>
    </row>
    <row r="11" spans="2:10" ht="20.25" customHeight="1" thickTop="1" thickBot="1" x14ac:dyDescent="0.3">
      <c r="B11" s="10" t="s">
        <v>28</v>
      </c>
      <c r="C11" s="11">
        <v>0</v>
      </c>
      <c r="D11" s="12">
        <v>0</v>
      </c>
      <c r="E11" s="11">
        <v>0</v>
      </c>
      <c r="F11" s="12">
        <v>0</v>
      </c>
      <c r="G11" s="11">
        <v>9</v>
      </c>
      <c r="H11" s="12">
        <v>14</v>
      </c>
      <c r="I11" s="11">
        <v>23</v>
      </c>
    </row>
    <row r="12" spans="2:10" ht="50.25" customHeight="1" thickTop="1" thickBot="1" x14ac:dyDescent="0.3">
      <c r="B12" s="13" t="s">
        <v>29</v>
      </c>
      <c r="C12" s="14">
        <v>0</v>
      </c>
      <c r="D12" s="15">
        <v>0</v>
      </c>
      <c r="E12" s="14">
        <v>0</v>
      </c>
      <c r="F12" s="15">
        <v>0</v>
      </c>
      <c r="G12" s="14">
        <v>13</v>
      </c>
      <c r="H12" s="15">
        <v>85</v>
      </c>
      <c r="I12" s="14">
        <v>98</v>
      </c>
    </row>
    <row r="13" spans="2:10" ht="17.25" customHeight="1" thickTop="1" thickBot="1" x14ac:dyDescent="0.3">
      <c r="B13" s="10" t="s">
        <v>30</v>
      </c>
      <c r="C13" s="11">
        <v>0</v>
      </c>
      <c r="D13" s="12">
        <v>0</v>
      </c>
      <c r="E13" s="11">
        <v>0</v>
      </c>
      <c r="F13" s="12">
        <v>0</v>
      </c>
      <c r="G13" s="11">
        <v>11</v>
      </c>
      <c r="H13" s="12">
        <v>48</v>
      </c>
      <c r="I13" s="11">
        <v>59</v>
      </c>
    </row>
    <row r="14" spans="2:10" ht="17.25" thickTop="1" thickBot="1" x14ac:dyDescent="0.3">
      <c r="B14" s="10" t="s">
        <v>31</v>
      </c>
      <c r="C14" s="11">
        <v>0</v>
      </c>
      <c r="D14" s="12">
        <v>0</v>
      </c>
      <c r="E14" s="11">
        <v>0</v>
      </c>
      <c r="F14" s="12">
        <v>0</v>
      </c>
      <c r="G14" s="11">
        <v>1</v>
      </c>
      <c r="H14" s="12">
        <v>12</v>
      </c>
      <c r="I14" s="11">
        <v>13</v>
      </c>
    </row>
    <row r="15" spans="2:10" ht="17.25" thickTop="1" thickBot="1" x14ac:dyDescent="0.3">
      <c r="B15" s="10" t="s">
        <v>32</v>
      </c>
      <c r="C15" s="11">
        <v>0</v>
      </c>
      <c r="D15" s="12">
        <v>0</v>
      </c>
      <c r="E15" s="11">
        <v>0</v>
      </c>
      <c r="F15" s="12">
        <v>0</v>
      </c>
      <c r="G15" s="11">
        <v>1</v>
      </c>
      <c r="H15" s="12">
        <v>25</v>
      </c>
      <c r="I15" s="11">
        <v>26</v>
      </c>
    </row>
    <row r="16" spans="2:10" ht="17.25" thickTop="1" thickBot="1" x14ac:dyDescent="0.3">
      <c r="B16" s="16" t="s">
        <v>33</v>
      </c>
      <c r="C16" s="17">
        <v>0</v>
      </c>
      <c r="D16" s="18">
        <v>0</v>
      </c>
      <c r="E16" s="17">
        <v>0</v>
      </c>
      <c r="F16" s="18">
        <v>2</v>
      </c>
      <c r="G16" s="17">
        <v>7</v>
      </c>
      <c r="H16" s="18">
        <v>36</v>
      </c>
      <c r="I16" s="17">
        <v>45</v>
      </c>
    </row>
    <row r="17" spans="2:9" ht="17.25" thickTop="1" thickBot="1" x14ac:dyDescent="0.3">
      <c r="B17" s="10" t="s">
        <v>34</v>
      </c>
      <c r="C17" s="11">
        <v>0</v>
      </c>
      <c r="D17" s="12">
        <v>0</v>
      </c>
      <c r="E17" s="11">
        <v>0</v>
      </c>
      <c r="F17" s="12">
        <v>1</v>
      </c>
      <c r="G17" s="11">
        <v>4</v>
      </c>
      <c r="H17" s="12">
        <v>28</v>
      </c>
      <c r="I17" s="11">
        <v>33</v>
      </c>
    </row>
    <row r="18" spans="2:9" ht="17.25" thickTop="1" thickBot="1" x14ac:dyDescent="0.3">
      <c r="B18" s="10" t="s">
        <v>35</v>
      </c>
      <c r="C18" s="11">
        <v>0</v>
      </c>
      <c r="D18" s="12">
        <v>0</v>
      </c>
      <c r="E18" s="11">
        <v>0</v>
      </c>
      <c r="F18" s="12">
        <v>0</v>
      </c>
      <c r="G18" s="11">
        <v>2</v>
      </c>
      <c r="H18" s="12">
        <v>6</v>
      </c>
      <c r="I18" s="11">
        <v>8</v>
      </c>
    </row>
    <row r="19" spans="2:9" ht="17.25" thickTop="1" thickBot="1" x14ac:dyDescent="0.3">
      <c r="B19" s="10" t="s">
        <v>36</v>
      </c>
      <c r="C19" s="11">
        <v>0</v>
      </c>
      <c r="D19" s="12">
        <v>0</v>
      </c>
      <c r="E19" s="11">
        <v>0</v>
      </c>
      <c r="F19" s="12">
        <v>1</v>
      </c>
      <c r="G19" s="11">
        <v>1</v>
      </c>
      <c r="H19" s="12">
        <v>2</v>
      </c>
      <c r="I19" s="11">
        <v>4</v>
      </c>
    </row>
    <row r="20" spans="2:9" ht="17.25" thickTop="1" thickBot="1" x14ac:dyDescent="0.3">
      <c r="B20" s="19" t="s">
        <v>37</v>
      </c>
      <c r="C20" s="14">
        <v>4</v>
      </c>
      <c r="D20" s="15">
        <v>6</v>
      </c>
      <c r="E20" s="14">
        <v>0</v>
      </c>
      <c r="F20" s="15">
        <v>6</v>
      </c>
      <c r="G20" s="14">
        <v>104</v>
      </c>
      <c r="H20" s="15">
        <v>307</v>
      </c>
      <c r="I20" s="14">
        <v>427</v>
      </c>
    </row>
    <row r="21" spans="2:9" ht="17.25" thickTop="1" thickBot="1" x14ac:dyDescent="0.3">
      <c r="B21" s="20" t="s">
        <v>38</v>
      </c>
      <c r="C21" s="21">
        <v>0</v>
      </c>
      <c r="D21" s="22">
        <v>0</v>
      </c>
      <c r="E21" s="21">
        <v>0</v>
      </c>
      <c r="F21" s="22">
        <v>4</v>
      </c>
      <c r="G21" s="21">
        <v>20</v>
      </c>
      <c r="H21" s="22">
        <v>49</v>
      </c>
      <c r="I21" s="21">
        <v>73</v>
      </c>
    </row>
    <row r="22" spans="2:9" ht="17.25" thickTop="1" thickBot="1" x14ac:dyDescent="0.3">
      <c r="B22" s="10" t="s">
        <v>39</v>
      </c>
      <c r="C22" s="11">
        <v>2</v>
      </c>
      <c r="D22" s="12">
        <v>5</v>
      </c>
      <c r="E22" s="11">
        <v>0</v>
      </c>
      <c r="F22" s="12">
        <v>0</v>
      </c>
      <c r="G22" s="11">
        <v>29</v>
      </c>
      <c r="H22" s="12">
        <v>75</v>
      </c>
      <c r="I22" s="11">
        <v>111</v>
      </c>
    </row>
    <row r="23" spans="2:9" ht="17.25" thickTop="1" thickBot="1" x14ac:dyDescent="0.3">
      <c r="B23" s="10" t="s">
        <v>40</v>
      </c>
      <c r="C23" s="11">
        <v>1</v>
      </c>
      <c r="D23" s="12">
        <v>1</v>
      </c>
      <c r="E23" s="11">
        <v>0</v>
      </c>
      <c r="F23" s="12">
        <v>1</v>
      </c>
      <c r="G23" s="11">
        <v>7</v>
      </c>
      <c r="H23" s="12">
        <v>22</v>
      </c>
      <c r="I23" s="11">
        <v>32</v>
      </c>
    </row>
    <row r="24" spans="2:9" ht="17.25" thickTop="1" thickBot="1" x14ac:dyDescent="0.3">
      <c r="B24" s="20" t="s">
        <v>41</v>
      </c>
      <c r="C24" s="21">
        <v>1</v>
      </c>
      <c r="D24" s="22">
        <v>0</v>
      </c>
      <c r="E24" s="21">
        <v>0</v>
      </c>
      <c r="F24" s="22">
        <v>0</v>
      </c>
      <c r="G24" s="21">
        <v>13</v>
      </c>
      <c r="H24" s="22">
        <v>46</v>
      </c>
      <c r="I24" s="21">
        <v>60</v>
      </c>
    </row>
    <row r="25" spans="2:9" ht="17.25" thickTop="1" thickBot="1" x14ac:dyDescent="0.3">
      <c r="B25" s="10" t="s">
        <v>42</v>
      </c>
      <c r="C25" s="11">
        <v>0</v>
      </c>
      <c r="D25" s="12">
        <v>0</v>
      </c>
      <c r="E25" s="11">
        <v>0</v>
      </c>
      <c r="F25" s="12">
        <v>0</v>
      </c>
      <c r="G25" s="11">
        <v>20</v>
      </c>
      <c r="H25" s="12">
        <v>62</v>
      </c>
      <c r="I25" s="11">
        <v>82</v>
      </c>
    </row>
    <row r="26" spans="2:9" ht="17.25" thickTop="1" thickBot="1" x14ac:dyDescent="0.3">
      <c r="B26" s="10" t="s">
        <v>43</v>
      </c>
      <c r="C26" s="11">
        <v>0</v>
      </c>
      <c r="D26" s="12">
        <v>0</v>
      </c>
      <c r="E26" s="11">
        <v>0</v>
      </c>
      <c r="F26" s="12">
        <v>1</v>
      </c>
      <c r="G26" s="11">
        <v>15</v>
      </c>
      <c r="H26" s="12">
        <v>53</v>
      </c>
      <c r="I26" s="11">
        <v>69</v>
      </c>
    </row>
    <row r="27" spans="2:9" ht="33" thickTop="1" thickBot="1" x14ac:dyDescent="0.3">
      <c r="B27" s="23" t="s">
        <v>44</v>
      </c>
      <c r="C27" s="17">
        <v>0</v>
      </c>
      <c r="D27" s="18">
        <v>0</v>
      </c>
      <c r="E27" s="17">
        <v>0</v>
      </c>
      <c r="F27" s="18">
        <v>2</v>
      </c>
      <c r="G27" s="17">
        <v>5</v>
      </c>
      <c r="H27" s="18">
        <v>88</v>
      </c>
      <c r="I27" s="17">
        <v>95</v>
      </c>
    </row>
    <row r="28" spans="2:9" ht="17.25" thickTop="1" thickBot="1" x14ac:dyDescent="0.3">
      <c r="B28" s="20" t="s">
        <v>45</v>
      </c>
      <c r="C28" s="21">
        <v>0</v>
      </c>
      <c r="D28" s="22">
        <v>0</v>
      </c>
      <c r="E28" s="21">
        <v>0</v>
      </c>
      <c r="F28" s="22">
        <v>0</v>
      </c>
      <c r="G28" s="21">
        <v>0</v>
      </c>
      <c r="H28" s="22">
        <v>32</v>
      </c>
      <c r="I28" s="21">
        <v>32</v>
      </c>
    </row>
    <row r="29" spans="2:9" ht="17.25" thickTop="1" thickBot="1" x14ac:dyDescent="0.3">
      <c r="B29" s="10" t="s">
        <v>46</v>
      </c>
      <c r="C29" s="11">
        <v>0</v>
      </c>
      <c r="D29" s="12">
        <v>0</v>
      </c>
      <c r="E29" s="11">
        <v>0</v>
      </c>
      <c r="F29" s="12">
        <v>0</v>
      </c>
      <c r="G29" s="11">
        <v>0</v>
      </c>
      <c r="H29" s="12">
        <v>26</v>
      </c>
      <c r="I29" s="11">
        <v>26</v>
      </c>
    </row>
    <row r="30" spans="2:9" ht="17.25" thickTop="1" thickBot="1" x14ac:dyDescent="0.3">
      <c r="B30" s="10" t="s">
        <v>47</v>
      </c>
      <c r="C30" s="11">
        <v>0</v>
      </c>
      <c r="D30" s="12">
        <v>0</v>
      </c>
      <c r="E30" s="11">
        <v>0</v>
      </c>
      <c r="F30" s="12">
        <v>0</v>
      </c>
      <c r="G30" s="11">
        <v>0</v>
      </c>
      <c r="H30" s="12">
        <v>4</v>
      </c>
      <c r="I30" s="11">
        <v>4</v>
      </c>
    </row>
    <row r="31" spans="2:9" ht="17.25" thickTop="1" thickBot="1" x14ac:dyDescent="0.3">
      <c r="B31" s="10" t="s">
        <v>48</v>
      </c>
      <c r="C31" s="11">
        <v>0</v>
      </c>
      <c r="D31" s="12">
        <v>0</v>
      </c>
      <c r="E31" s="11">
        <v>0</v>
      </c>
      <c r="F31" s="12">
        <v>2</v>
      </c>
      <c r="G31" s="11">
        <v>5</v>
      </c>
      <c r="H31" s="12">
        <v>26</v>
      </c>
      <c r="I31" s="11">
        <v>33</v>
      </c>
    </row>
    <row r="32" spans="2:9" ht="33" thickTop="1" thickBot="1" x14ac:dyDescent="0.3">
      <c r="B32" s="23" t="s">
        <v>49</v>
      </c>
      <c r="C32" s="17">
        <v>0</v>
      </c>
      <c r="D32" s="18">
        <v>0</v>
      </c>
      <c r="E32" s="17">
        <v>0</v>
      </c>
      <c r="F32" s="18">
        <v>0</v>
      </c>
      <c r="G32" s="17">
        <v>1</v>
      </c>
      <c r="H32" s="18">
        <v>60</v>
      </c>
      <c r="I32" s="17">
        <v>61</v>
      </c>
    </row>
    <row r="33" spans="2:9" ht="17.25" thickTop="1" thickBot="1" x14ac:dyDescent="0.3">
      <c r="B33" s="10" t="s">
        <v>50</v>
      </c>
      <c r="C33" s="11">
        <v>0</v>
      </c>
      <c r="D33" s="12">
        <v>0</v>
      </c>
      <c r="E33" s="11">
        <v>0</v>
      </c>
      <c r="F33" s="12">
        <v>0</v>
      </c>
      <c r="G33" s="11">
        <v>1</v>
      </c>
      <c r="H33" s="12">
        <v>30</v>
      </c>
      <c r="I33" s="11">
        <v>31</v>
      </c>
    </row>
    <row r="34" spans="2:9" ht="17.25" thickTop="1" thickBot="1" x14ac:dyDescent="0.3">
      <c r="B34" s="10" t="s">
        <v>51</v>
      </c>
      <c r="C34" s="11">
        <v>0</v>
      </c>
      <c r="D34" s="12">
        <v>0</v>
      </c>
      <c r="E34" s="11">
        <v>0</v>
      </c>
      <c r="F34" s="12">
        <v>0</v>
      </c>
      <c r="G34" s="11">
        <v>0</v>
      </c>
      <c r="H34" s="12">
        <v>20</v>
      </c>
      <c r="I34" s="11">
        <v>20</v>
      </c>
    </row>
    <row r="35" spans="2:9" ht="17.25" thickTop="1" thickBot="1" x14ac:dyDescent="0.3">
      <c r="B35" s="10" t="s">
        <v>52</v>
      </c>
      <c r="C35" s="11">
        <v>0</v>
      </c>
      <c r="D35" s="12">
        <v>0</v>
      </c>
      <c r="E35" s="11">
        <v>0</v>
      </c>
      <c r="F35" s="12">
        <v>0</v>
      </c>
      <c r="G35" s="11">
        <v>0</v>
      </c>
      <c r="H35" s="12">
        <v>10</v>
      </c>
      <c r="I35" s="11">
        <v>10</v>
      </c>
    </row>
    <row r="36" spans="2:9" ht="17.25" thickTop="1" thickBot="1" x14ac:dyDescent="0.3">
      <c r="B36" s="16" t="s">
        <v>53</v>
      </c>
      <c r="C36" s="17">
        <v>0</v>
      </c>
      <c r="D36" s="18">
        <v>0</v>
      </c>
      <c r="E36" s="17">
        <v>0</v>
      </c>
      <c r="F36" s="18">
        <v>0</v>
      </c>
      <c r="G36" s="17">
        <v>0</v>
      </c>
      <c r="H36" s="18">
        <v>34</v>
      </c>
      <c r="I36" s="17">
        <v>34</v>
      </c>
    </row>
    <row r="37" spans="2:9" ht="17.25" thickTop="1" thickBot="1" x14ac:dyDescent="0.3">
      <c r="B37" s="10" t="s">
        <v>54</v>
      </c>
      <c r="C37" s="11">
        <v>0</v>
      </c>
      <c r="D37" s="12">
        <v>0</v>
      </c>
      <c r="E37" s="11">
        <v>0</v>
      </c>
      <c r="F37" s="12">
        <v>0</v>
      </c>
      <c r="G37" s="11">
        <v>0</v>
      </c>
      <c r="H37" s="12">
        <v>34</v>
      </c>
      <c r="I37" s="11">
        <v>34</v>
      </c>
    </row>
    <row r="38" spans="2:9" ht="17.25" thickTop="1" thickBot="1" x14ac:dyDescent="0.3">
      <c r="B38" s="10" t="s">
        <v>55</v>
      </c>
      <c r="C38" s="11">
        <v>0</v>
      </c>
      <c r="D38" s="12">
        <v>0</v>
      </c>
      <c r="E38" s="11">
        <v>0</v>
      </c>
      <c r="F38" s="12">
        <v>0</v>
      </c>
      <c r="G38" s="11">
        <v>0</v>
      </c>
      <c r="H38" s="12">
        <v>0</v>
      </c>
      <c r="I38" s="11">
        <v>0</v>
      </c>
    </row>
    <row r="39" spans="2:9" ht="17.25" thickTop="1" thickBot="1" x14ac:dyDescent="0.3">
      <c r="B39" s="10" t="s">
        <v>56</v>
      </c>
      <c r="C39" s="11">
        <v>0</v>
      </c>
      <c r="D39" s="12">
        <v>0</v>
      </c>
      <c r="E39" s="11">
        <v>0</v>
      </c>
      <c r="F39" s="12">
        <v>0</v>
      </c>
      <c r="G39" s="11">
        <v>0</v>
      </c>
      <c r="H39" s="12">
        <v>0</v>
      </c>
      <c r="I39" s="11">
        <v>0</v>
      </c>
    </row>
    <row r="40" spans="2:9" ht="17.25" thickTop="1" thickBot="1" x14ac:dyDescent="0.3">
      <c r="B40" s="16" t="s">
        <v>57</v>
      </c>
      <c r="C40" s="17">
        <v>0</v>
      </c>
      <c r="D40" s="18">
        <v>0</v>
      </c>
      <c r="E40" s="17">
        <v>0</v>
      </c>
      <c r="F40" s="18">
        <v>0</v>
      </c>
      <c r="G40" s="17">
        <v>19</v>
      </c>
      <c r="H40" s="18">
        <v>43</v>
      </c>
      <c r="I40" s="17">
        <v>62</v>
      </c>
    </row>
    <row r="41" spans="2:9" ht="17.25" thickTop="1" thickBot="1" x14ac:dyDescent="0.3">
      <c r="B41" s="10" t="s">
        <v>58</v>
      </c>
      <c r="C41" s="11">
        <v>0</v>
      </c>
      <c r="D41" s="12">
        <v>0</v>
      </c>
      <c r="E41" s="11">
        <v>0</v>
      </c>
      <c r="F41" s="12">
        <v>0</v>
      </c>
      <c r="G41" s="11">
        <v>0</v>
      </c>
      <c r="H41" s="12">
        <v>9</v>
      </c>
      <c r="I41" s="11">
        <v>9</v>
      </c>
    </row>
    <row r="42" spans="2:9" ht="17.25" thickTop="1" thickBot="1" x14ac:dyDescent="0.3">
      <c r="B42" s="10" t="s">
        <v>59</v>
      </c>
      <c r="C42" s="11">
        <v>0</v>
      </c>
      <c r="D42" s="12">
        <v>0</v>
      </c>
      <c r="E42" s="11">
        <v>0</v>
      </c>
      <c r="F42" s="12">
        <v>0</v>
      </c>
      <c r="G42" s="11">
        <v>10</v>
      </c>
      <c r="H42" s="12">
        <v>12</v>
      </c>
      <c r="I42" s="11">
        <v>22</v>
      </c>
    </row>
    <row r="43" spans="2:9" ht="17.25" thickTop="1" thickBot="1" x14ac:dyDescent="0.3">
      <c r="B43" s="10" t="s">
        <v>60</v>
      </c>
      <c r="C43" s="11">
        <v>0</v>
      </c>
      <c r="D43" s="12">
        <v>0</v>
      </c>
      <c r="E43" s="11">
        <v>0</v>
      </c>
      <c r="F43" s="12">
        <v>0</v>
      </c>
      <c r="G43" s="11">
        <v>9</v>
      </c>
      <c r="H43" s="12">
        <v>22</v>
      </c>
      <c r="I43" s="11">
        <v>31</v>
      </c>
    </row>
    <row r="44" spans="2:9" ht="17.25" thickTop="1" thickBot="1" x14ac:dyDescent="0.3">
      <c r="B44" s="16" t="s">
        <v>61</v>
      </c>
      <c r="C44" s="17">
        <v>0</v>
      </c>
      <c r="D44" s="18">
        <v>0</v>
      </c>
      <c r="E44" s="17">
        <v>0</v>
      </c>
      <c r="F44" s="18">
        <v>0</v>
      </c>
      <c r="G44" s="17">
        <v>0</v>
      </c>
      <c r="H44" s="18">
        <v>30</v>
      </c>
      <c r="I44" s="17">
        <v>30</v>
      </c>
    </row>
    <row r="45" spans="2:9" ht="17.25" thickTop="1" thickBot="1" x14ac:dyDescent="0.3">
      <c r="B45" s="10" t="s">
        <v>62</v>
      </c>
      <c r="C45" s="24">
        <v>0</v>
      </c>
      <c r="D45" s="25">
        <v>0</v>
      </c>
      <c r="E45" s="24">
        <v>0</v>
      </c>
      <c r="F45" s="25">
        <v>0</v>
      </c>
      <c r="G45" s="24">
        <v>0</v>
      </c>
      <c r="H45" s="25">
        <v>30</v>
      </c>
      <c r="I45" s="24">
        <v>30</v>
      </c>
    </row>
    <row r="46" spans="2:9" ht="17.25" thickTop="1" thickBot="1" x14ac:dyDescent="0.3">
      <c r="B46" s="26" t="s">
        <v>63</v>
      </c>
      <c r="C46" s="27">
        <v>1</v>
      </c>
      <c r="D46" s="28">
        <v>0</v>
      </c>
      <c r="E46" s="27">
        <v>0</v>
      </c>
      <c r="F46" s="28">
        <v>0</v>
      </c>
      <c r="G46" s="27">
        <v>1</v>
      </c>
      <c r="H46" s="28">
        <v>17</v>
      </c>
      <c r="I46" s="27">
        <v>19</v>
      </c>
    </row>
    <row r="47" spans="2:9" ht="17.25" thickTop="1" thickBot="1" x14ac:dyDescent="0.3">
      <c r="B47" s="29" t="s">
        <v>63</v>
      </c>
      <c r="C47" s="30">
        <v>1</v>
      </c>
      <c r="D47" s="31">
        <v>0</v>
      </c>
      <c r="E47" s="32">
        <v>0</v>
      </c>
      <c r="F47" s="31">
        <v>0</v>
      </c>
      <c r="G47" s="32">
        <v>1</v>
      </c>
      <c r="H47" s="31">
        <v>17</v>
      </c>
      <c r="I47" s="32">
        <v>19</v>
      </c>
    </row>
    <row r="48" spans="2:9" ht="15" customHeight="1" thickBot="1" x14ac:dyDescent="0.3">
      <c r="B48" s="33" t="s">
        <v>64</v>
      </c>
      <c r="C48" s="34">
        <v>5</v>
      </c>
      <c r="D48" s="35">
        <v>7</v>
      </c>
      <c r="E48" s="34">
        <v>0</v>
      </c>
      <c r="F48" s="36">
        <v>10</v>
      </c>
      <c r="G48" s="34">
        <v>168</v>
      </c>
      <c r="H48" s="36">
        <v>813</v>
      </c>
      <c r="I48" s="34">
        <v>1003</v>
      </c>
    </row>
    <row r="49" spans="2:9" x14ac:dyDescent="0.25">
      <c r="B49" s="37"/>
      <c r="C49" s="38"/>
      <c r="D49" s="38"/>
      <c r="E49" s="38"/>
      <c r="F49" s="38"/>
      <c r="G49" s="38"/>
      <c r="H49" s="38"/>
    </row>
    <row r="50" spans="2:9" ht="15" customHeight="1" thickBot="1" x14ac:dyDescent="0.3">
      <c r="B50" s="38"/>
      <c r="C50" s="38"/>
      <c r="D50" s="38"/>
      <c r="E50" s="38"/>
      <c r="F50" s="38"/>
      <c r="G50" s="38"/>
      <c r="H50" s="38"/>
    </row>
    <row r="51" spans="2:9" ht="24" customHeight="1" thickBot="1" x14ac:dyDescent="0.35">
      <c r="B51" s="333" t="str">
        <f>B5</f>
        <v>Promedios Acumulados 2023-2</v>
      </c>
      <c r="C51" s="334"/>
      <c r="D51" s="334"/>
      <c r="E51" s="334"/>
      <c r="F51" s="334"/>
      <c r="G51" s="334"/>
      <c r="H51" s="334"/>
      <c r="I51" s="335"/>
    </row>
    <row r="52" spans="2:9" ht="15" customHeight="1" x14ac:dyDescent="0.25">
      <c r="B52" s="336" t="s">
        <v>17</v>
      </c>
      <c r="C52" s="336" t="s">
        <v>18</v>
      </c>
      <c r="D52" s="336" t="s">
        <v>19</v>
      </c>
      <c r="E52" s="338" t="s">
        <v>20</v>
      </c>
      <c r="F52" s="336" t="s">
        <v>21</v>
      </c>
      <c r="G52" s="336" t="s">
        <v>22</v>
      </c>
      <c r="H52" s="336" t="s">
        <v>23</v>
      </c>
      <c r="I52" s="340" t="s">
        <v>24</v>
      </c>
    </row>
    <row r="53" spans="2:9" ht="27.75" customHeight="1" thickBot="1" x14ac:dyDescent="0.3">
      <c r="B53" s="337"/>
      <c r="C53" s="337"/>
      <c r="D53" s="337"/>
      <c r="E53" s="339"/>
      <c r="F53" s="337"/>
      <c r="G53" s="337"/>
      <c r="H53" s="337"/>
      <c r="I53" s="341"/>
    </row>
    <row r="54" spans="2:9" ht="15.75" customHeight="1" thickBot="1" x14ac:dyDescent="0.3">
      <c r="B54" s="7" t="s">
        <v>25</v>
      </c>
      <c r="C54" s="105">
        <v>0</v>
      </c>
      <c r="D54" s="106">
        <v>7.575757575757576E-3</v>
      </c>
      <c r="E54" s="105">
        <v>0</v>
      </c>
      <c r="F54" s="106">
        <v>0</v>
      </c>
      <c r="G54" s="105">
        <v>0.13636363636363635</v>
      </c>
      <c r="H54" s="106">
        <v>0.85606060606060608</v>
      </c>
      <c r="I54" s="8">
        <v>132</v>
      </c>
    </row>
    <row r="55" spans="2:9" ht="17.25" thickTop="1" thickBot="1" x14ac:dyDescent="0.3">
      <c r="B55" s="10" t="s">
        <v>26</v>
      </c>
      <c r="C55" s="107">
        <v>0</v>
      </c>
      <c r="D55" s="108">
        <v>3.0303030303030304E-2</v>
      </c>
      <c r="E55" s="107">
        <v>0</v>
      </c>
      <c r="F55" s="108">
        <v>0</v>
      </c>
      <c r="G55" s="107">
        <v>0.15151515151515152</v>
      </c>
      <c r="H55" s="108">
        <v>0.81818181818181823</v>
      </c>
      <c r="I55" s="42">
        <v>33</v>
      </c>
    </row>
    <row r="56" spans="2:9" ht="17.25" thickTop="1" thickBot="1" x14ac:dyDescent="0.3">
      <c r="B56" s="10" t="s">
        <v>27</v>
      </c>
      <c r="C56" s="107">
        <v>0</v>
      </c>
      <c r="D56" s="108">
        <v>0</v>
      </c>
      <c r="E56" s="107">
        <v>0</v>
      </c>
      <c r="F56" s="108">
        <v>0</v>
      </c>
      <c r="G56" s="107">
        <v>5.2631578947368418E-2</v>
      </c>
      <c r="H56" s="108">
        <v>0.94736842105263153</v>
      </c>
      <c r="I56" s="42">
        <v>76</v>
      </c>
    </row>
    <row r="57" spans="2:9" ht="17.25" thickTop="1" thickBot="1" x14ac:dyDescent="0.3">
      <c r="B57" s="10" t="s">
        <v>28</v>
      </c>
      <c r="C57" s="107">
        <v>0</v>
      </c>
      <c r="D57" s="108">
        <v>0</v>
      </c>
      <c r="E57" s="107">
        <v>0</v>
      </c>
      <c r="F57" s="108">
        <v>0</v>
      </c>
      <c r="G57" s="107">
        <v>0.39130434782608697</v>
      </c>
      <c r="H57" s="108">
        <v>0.60869565217391308</v>
      </c>
      <c r="I57" s="42">
        <v>23</v>
      </c>
    </row>
    <row r="58" spans="2:9" ht="33" thickTop="1" thickBot="1" x14ac:dyDescent="0.3">
      <c r="B58" s="13" t="s">
        <v>65</v>
      </c>
      <c r="C58" s="109">
        <v>0</v>
      </c>
      <c r="D58" s="110">
        <v>0</v>
      </c>
      <c r="E58" s="109">
        <v>0</v>
      </c>
      <c r="F58" s="110">
        <v>0</v>
      </c>
      <c r="G58" s="109">
        <v>0.1326530612244898</v>
      </c>
      <c r="H58" s="110">
        <v>0.86734693877551017</v>
      </c>
      <c r="I58" s="45">
        <v>98</v>
      </c>
    </row>
    <row r="59" spans="2:9" ht="17.25" thickTop="1" thickBot="1" x14ac:dyDescent="0.3">
      <c r="B59" s="10" t="s">
        <v>30</v>
      </c>
      <c r="C59" s="107">
        <v>0</v>
      </c>
      <c r="D59" s="108">
        <v>0</v>
      </c>
      <c r="E59" s="107">
        <v>0</v>
      </c>
      <c r="F59" s="108">
        <v>0</v>
      </c>
      <c r="G59" s="107">
        <v>0.1864406779661017</v>
      </c>
      <c r="H59" s="108">
        <v>0.81355932203389836</v>
      </c>
      <c r="I59" s="42">
        <v>59</v>
      </c>
    </row>
    <row r="60" spans="2:9" ht="17.25" thickTop="1" thickBot="1" x14ac:dyDescent="0.3">
      <c r="B60" s="10" t="s">
        <v>31</v>
      </c>
      <c r="C60" s="107">
        <v>0</v>
      </c>
      <c r="D60" s="108">
        <v>0</v>
      </c>
      <c r="E60" s="107">
        <v>0</v>
      </c>
      <c r="F60" s="108">
        <v>0</v>
      </c>
      <c r="G60" s="107">
        <v>7.6923076923076927E-2</v>
      </c>
      <c r="H60" s="108">
        <v>0.92307692307692313</v>
      </c>
      <c r="I60" s="42">
        <v>13</v>
      </c>
    </row>
    <row r="61" spans="2:9" ht="17.25" thickTop="1" thickBot="1" x14ac:dyDescent="0.3">
      <c r="B61" s="10" t="s">
        <v>32</v>
      </c>
      <c r="C61" s="107">
        <v>0</v>
      </c>
      <c r="D61" s="108">
        <v>0</v>
      </c>
      <c r="E61" s="107">
        <v>0</v>
      </c>
      <c r="F61" s="108">
        <v>0</v>
      </c>
      <c r="G61" s="107">
        <v>3.8461538461538464E-2</v>
      </c>
      <c r="H61" s="108">
        <v>0.96153846153846156</v>
      </c>
      <c r="I61" s="42">
        <v>26</v>
      </c>
    </row>
    <row r="62" spans="2:9" ht="17.25" thickTop="1" thickBot="1" x14ac:dyDescent="0.3">
      <c r="B62" s="16" t="s">
        <v>33</v>
      </c>
      <c r="C62" s="111">
        <v>0</v>
      </c>
      <c r="D62" s="112">
        <v>0</v>
      </c>
      <c r="E62" s="111">
        <v>0</v>
      </c>
      <c r="F62" s="112">
        <v>4.4444444444444446E-2</v>
      </c>
      <c r="G62" s="111">
        <v>0.15555555555555556</v>
      </c>
      <c r="H62" s="112">
        <v>0.8</v>
      </c>
      <c r="I62" s="48">
        <v>45</v>
      </c>
    </row>
    <row r="63" spans="2:9" ht="17.25" thickTop="1" thickBot="1" x14ac:dyDescent="0.3">
      <c r="B63" s="10" t="s">
        <v>34</v>
      </c>
      <c r="C63" s="107">
        <v>0</v>
      </c>
      <c r="D63" s="108">
        <v>0</v>
      </c>
      <c r="E63" s="107">
        <v>0</v>
      </c>
      <c r="F63" s="108">
        <v>3.0303030303030304E-2</v>
      </c>
      <c r="G63" s="107">
        <v>0.12121212121212122</v>
      </c>
      <c r="H63" s="108">
        <v>0.84848484848484851</v>
      </c>
      <c r="I63" s="42">
        <v>33</v>
      </c>
    </row>
    <row r="64" spans="2:9" ht="17.25" thickTop="1" thickBot="1" x14ac:dyDescent="0.3">
      <c r="B64" s="10" t="s">
        <v>35</v>
      </c>
      <c r="C64" s="107">
        <v>0</v>
      </c>
      <c r="D64" s="108">
        <v>0</v>
      </c>
      <c r="E64" s="107">
        <v>0</v>
      </c>
      <c r="F64" s="108">
        <v>0</v>
      </c>
      <c r="G64" s="107">
        <v>0.25</v>
      </c>
      <c r="H64" s="108">
        <v>0.75</v>
      </c>
      <c r="I64" s="42">
        <v>8</v>
      </c>
    </row>
    <row r="65" spans="2:9" ht="17.25" thickTop="1" thickBot="1" x14ac:dyDescent="0.3">
      <c r="B65" s="10" t="s">
        <v>36</v>
      </c>
      <c r="C65" s="107">
        <v>0</v>
      </c>
      <c r="D65" s="108">
        <v>0</v>
      </c>
      <c r="E65" s="107">
        <v>0</v>
      </c>
      <c r="F65" s="108">
        <v>0.25</v>
      </c>
      <c r="G65" s="107">
        <v>0.25</v>
      </c>
      <c r="H65" s="108">
        <v>0.5</v>
      </c>
      <c r="I65" s="42">
        <v>4</v>
      </c>
    </row>
    <row r="66" spans="2:9" ht="17.25" thickTop="1" thickBot="1" x14ac:dyDescent="0.3">
      <c r="B66" s="19" t="s">
        <v>37</v>
      </c>
      <c r="C66" s="109">
        <v>9.3676814988290398E-3</v>
      </c>
      <c r="D66" s="110">
        <v>1.405152224824356E-2</v>
      </c>
      <c r="E66" s="109">
        <v>0</v>
      </c>
      <c r="F66" s="110">
        <v>1.405152224824356E-2</v>
      </c>
      <c r="G66" s="109">
        <v>0.24355971896955503</v>
      </c>
      <c r="H66" s="110">
        <v>0.71896955503512883</v>
      </c>
      <c r="I66" s="45">
        <v>427</v>
      </c>
    </row>
    <row r="67" spans="2:9" ht="17.25" thickTop="1" thickBot="1" x14ac:dyDescent="0.3">
      <c r="B67" s="20" t="s">
        <v>38</v>
      </c>
      <c r="C67" s="113">
        <v>0</v>
      </c>
      <c r="D67" s="107">
        <v>0</v>
      </c>
      <c r="E67" s="114">
        <v>0</v>
      </c>
      <c r="F67" s="107">
        <v>5.4794520547945202E-2</v>
      </c>
      <c r="G67" s="113">
        <v>0.27397260273972601</v>
      </c>
      <c r="H67" s="114">
        <v>0.67123287671232879</v>
      </c>
      <c r="I67" s="51">
        <v>73</v>
      </c>
    </row>
    <row r="68" spans="2:9" ht="17.25" thickTop="1" thickBot="1" x14ac:dyDescent="0.3">
      <c r="B68" s="10" t="s">
        <v>39</v>
      </c>
      <c r="C68" s="107">
        <v>1.8018018018018018E-2</v>
      </c>
      <c r="D68" s="108">
        <v>4.5045045045045043E-2</v>
      </c>
      <c r="E68" s="107">
        <v>0</v>
      </c>
      <c r="F68" s="108">
        <v>0</v>
      </c>
      <c r="G68" s="107">
        <v>0.26126126126126126</v>
      </c>
      <c r="H68" s="108">
        <v>0.67567567567567566</v>
      </c>
      <c r="I68" s="42">
        <v>111</v>
      </c>
    </row>
    <row r="69" spans="2:9" ht="17.25" thickTop="1" thickBot="1" x14ac:dyDescent="0.3">
      <c r="B69" s="10" t="s">
        <v>40</v>
      </c>
      <c r="C69" s="107">
        <v>3.125E-2</v>
      </c>
      <c r="D69" s="108">
        <v>3.125E-2</v>
      </c>
      <c r="E69" s="107">
        <v>0</v>
      </c>
      <c r="F69" s="108">
        <v>3.125E-2</v>
      </c>
      <c r="G69" s="107">
        <v>0.21875</v>
      </c>
      <c r="H69" s="108">
        <v>0.6875</v>
      </c>
      <c r="I69" s="42">
        <v>32</v>
      </c>
    </row>
    <row r="70" spans="2:9" ht="17.25" thickTop="1" thickBot="1" x14ac:dyDescent="0.3">
      <c r="B70" s="20" t="s">
        <v>41</v>
      </c>
      <c r="C70" s="113">
        <v>1.6666666666666666E-2</v>
      </c>
      <c r="D70" s="114">
        <v>0</v>
      </c>
      <c r="E70" s="113">
        <v>0</v>
      </c>
      <c r="F70" s="114">
        <v>0</v>
      </c>
      <c r="G70" s="113">
        <v>0.21666666666666667</v>
      </c>
      <c r="H70" s="114">
        <v>0.76666666666666672</v>
      </c>
      <c r="I70" s="51">
        <v>60</v>
      </c>
    </row>
    <row r="71" spans="2:9" ht="17.25" thickTop="1" thickBot="1" x14ac:dyDescent="0.3">
      <c r="B71" s="10" t="s">
        <v>42</v>
      </c>
      <c r="C71" s="107">
        <v>0</v>
      </c>
      <c r="D71" s="108">
        <v>0</v>
      </c>
      <c r="E71" s="107">
        <v>0</v>
      </c>
      <c r="F71" s="108">
        <v>0</v>
      </c>
      <c r="G71" s="107">
        <v>0.24390243902439024</v>
      </c>
      <c r="H71" s="108">
        <v>0.75609756097560976</v>
      </c>
      <c r="I71" s="42">
        <v>82</v>
      </c>
    </row>
    <row r="72" spans="2:9" ht="17.25" thickTop="1" thickBot="1" x14ac:dyDescent="0.3">
      <c r="B72" s="10" t="s">
        <v>43</v>
      </c>
      <c r="C72" s="107">
        <v>0</v>
      </c>
      <c r="D72" s="108">
        <v>0</v>
      </c>
      <c r="E72" s="107">
        <v>0</v>
      </c>
      <c r="F72" s="108">
        <v>1.4492753623188406E-2</v>
      </c>
      <c r="G72" s="107">
        <v>0.21739130434782608</v>
      </c>
      <c r="H72" s="108">
        <v>0.76811594202898548</v>
      </c>
      <c r="I72" s="42">
        <v>69</v>
      </c>
    </row>
    <row r="73" spans="2:9" ht="33" thickTop="1" thickBot="1" x14ac:dyDescent="0.3">
      <c r="B73" s="23" t="s">
        <v>66</v>
      </c>
      <c r="C73" s="111">
        <v>0</v>
      </c>
      <c r="D73" s="112">
        <v>0</v>
      </c>
      <c r="E73" s="111">
        <v>0</v>
      </c>
      <c r="F73" s="112">
        <v>2.1052631578947368E-2</v>
      </c>
      <c r="G73" s="111">
        <v>5.2631578947368418E-2</v>
      </c>
      <c r="H73" s="112">
        <v>0.9263157894736842</v>
      </c>
      <c r="I73" s="48">
        <v>95</v>
      </c>
    </row>
    <row r="74" spans="2:9" ht="17.25" thickTop="1" thickBot="1" x14ac:dyDescent="0.3">
      <c r="B74" s="20" t="s">
        <v>45</v>
      </c>
      <c r="C74" s="113">
        <v>0</v>
      </c>
      <c r="D74" s="114">
        <v>0</v>
      </c>
      <c r="E74" s="113">
        <v>0</v>
      </c>
      <c r="F74" s="114">
        <v>0</v>
      </c>
      <c r="G74" s="113">
        <v>0</v>
      </c>
      <c r="H74" s="114">
        <v>1</v>
      </c>
      <c r="I74" s="51">
        <v>32</v>
      </c>
    </row>
    <row r="75" spans="2:9" ht="17.25" thickTop="1" thickBot="1" x14ac:dyDescent="0.3">
      <c r="B75" s="10" t="s">
        <v>46</v>
      </c>
      <c r="C75" s="107">
        <v>0</v>
      </c>
      <c r="D75" s="108">
        <v>0</v>
      </c>
      <c r="E75" s="107">
        <v>0</v>
      </c>
      <c r="F75" s="108">
        <v>0</v>
      </c>
      <c r="G75" s="107">
        <v>0</v>
      </c>
      <c r="H75" s="108">
        <v>1</v>
      </c>
      <c r="I75" s="42">
        <v>26</v>
      </c>
    </row>
    <row r="76" spans="2:9" ht="17.25" thickTop="1" thickBot="1" x14ac:dyDescent="0.3">
      <c r="B76" s="10" t="s">
        <v>47</v>
      </c>
      <c r="C76" s="107">
        <v>0</v>
      </c>
      <c r="D76" s="108">
        <v>0</v>
      </c>
      <c r="E76" s="107">
        <v>0</v>
      </c>
      <c r="F76" s="108">
        <v>0</v>
      </c>
      <c r="G76" s="107">
        <v>0</v>
      </c>
      <c r="H76" s="108">
        <v>1</v>
      </c>
      <c r="I76" s="42">
        <v>4</v>
      </c>
    </row>
    <row r="77" spans="2:9" ht="17.25" thickTop="1" thickBot="1" x14ac:dyDescent="0.3">
      <c r="B77" s="10" t="s">
        <v>48</v>
      </c>
      <c r="C77" s="107">
        <v>0</v>
      </c>
      <c r="D77" s="108">
        <v>0</v>
      </c>
      <c r="E77" s="107">
        <v>0</v>
      </c>
      <c r="F77" s="108">
        <v>6.0606060606060608E-2</v>
      </c>
      <c r="G77" s="107">
        <v>0.15151515151515152</v>
      </c>
      <c r="H77" s="108">
        <v>0.78787878787878785</v>
      </c>
      <c r="I77" s="42">
        <v>33</v>
      </c>
    </row>
    <row r="78" spans="2:9" ht="33" thickTop="1" thickBot="1" x14ac:dyDescent="0.3">
      <c r="B78" s="23" t="s">
        <v>67</v>
      </c>
      <c r="C78" s="111">
        <v>0</v>
      </c>
      <c r="D78" s="112">
        <v>0</v>
      </c>
      <c r="E78" s="111">
        <v>0</v>
      </c>
      <c r="F78" s="112">
        <v>0</v>
      </c>
      <c r="G78" s="111">
        <v>1.6393442622950821E-2</v>
      </c>
      <c r="H78" s="112">
        <v>0.98360655737704916</v>
      </c>
      <c r="I78" s="48">
        <v>61</v>
      </c>
    </row>
    <row r="79" spans="2:9" ht="17.25" thickTop="1" thickBot="1" x14ac:dyDescent="0.3">
      <c r="B79" s="10" t="s">
        <v>50</v>
      </c>
      <c r="C79" s="107">
        <v>0</v>
      </c>
      <c r="D79" s="108">
        <v>0</v>
      </c>
      <c r="E79" s="107">
        <v>0</v>
      </c>
      <c r="F79" s="108">
        <v>0</v>
      </c>
      <c r="G79" s="107">
        <v>3.2258064516129031E-2</v>
      </c>
      <c r="H79" s="108">
        <v>0.967741935483871</v>
      </c>
      <c r="I79" s="42">
        <v>31</v>
      </c>
    </row>
    <row r="80" spans="2:9" ht="17.25" thickTop="1" thickBot="1" x14ac:dyDescent="0.3">
      <c r="B80" s="10" t="s">
        <v>51</v>
      </c>
      <c r="C80" s="107">
        <v>0</v>
      </c>
      <c r="D80" s="108">
        <v>0</v>
      </c>
      <c r="E80" s="107">
        <v>0</v>
      </c>
      <c r="F80" s="108">
        <v>0</v>
      </c>
      <c r="G80" s="107">
        <v>0</v>
      </c>
      <c r="H80" s="108">
        <v>1</v>
      </c>
      <c r="I80" s="42">
        <v>20</v>
      </c>
    </row>
    <row r="81" spans="2:9" ht="17.25" thickTop="1" thickBot="1" x14ac:dyDescent="0.3">
      <c r="B81" s="10" t="s">
        <v>52</v>
      </c>
      <c r="C81" s="107">
        <v>0</v>
      </c>
      <c r="D81" s="108">
        <v>0</v>
      </c>
      <c r="E81" s="107">
        <v>0</v>
      </c>
      <c r="F81" s="108">
        <v>0</v>
      </c>
      <c r="G81" s="107">
        <v>0</v>
      </c>
      <c r="H81" s="108">
        <v>1</v>
      </c>
      <c r="I81" s="42">
        <v>10</v>
      </c>
    </row>
    <row r="82" spans="2:9" ht="17.25" thickTop="1" thickBot="1" x14ac:dyDescent="0.3">
      <c r="B82" s="16" t="s">
        <v>53</v>
      </c>
      <c r="C82" s="111">
        <v>0</v>
      </c>
      <c r="D82" s="112">
        <v>0</v>
      </c>
      <c r="E82" s="111">
        <v>0</v>
      </c>
      <c r="F82" s="112">
        <v>0</v>
      </c>
      <c r="G82" s="111">
        <v>0</v>
      </c>
      <c r="H82" s="112">
        <v>1</v>
      </c>
      <c r="I82" s="48">
        <v>34</v>
      </c>
    </row>
    <row r="83" spans="2:9" ht="17.25" thickTop="1" thickBot="1" x14ac:dyDescent="0.3">
      <c r="B83" s="10" t="s">
        <v>54</v>
      </c>
      <c r="C83" s="107">
        <v>0</v>
      </c>
      <c r="D83" s="108">
        <v>0</v>
      </c>
      <c r="E83" s="107">
        <v>0</v>
      </c>
      <c r="F83" s="108">
        <v>0</v>
      </c>
      <c r="G83" s="107">
        <v>0</v>
      </c>
      <c r="H83" s="108">
        <v>1</v>
      </c>
      <c r="I83" s="42">
        <v>34</v>
      </c>
    </row>
    <row r="84" spans="2:9" ht="17.25" thickTop="1" thickBot="1" x14ac:dyDescent="0.3">
      <c r="B84" s="10" t="s">
        <v>68</v>
      </c>
      <c r="C84" s="107">
        <v>0</v>
      </c>
      <c r="D84" s="108">
        <v>0</v>
      </c>
      <c r="E84" s="107">
        <v>0</v>
      </c>
      <c r="F84" s="108">
        <v>0</v>
      </c>
      <c r="G84" s="107">
        <v>0</v>
      </c>
      <c r="H84" s="108">
        <v>0</v>
      </c>
      <c r="I84" s="42">
        <v>0</v>
      </c>
    </row>
    <row r="85" spans="2:9" ht="17.25" thickTop="1" thickBot="1" x14ac:dyDescent="0.3">
      <c r="B85" s="10" t="s">
        <v>69</v>
      </c>
      <c r="C85" s="107">
        <v>0</v>
      </c>
      <c r="D85" s="108">
        <v>0</v>
      </c>
      <c r="E85" s="107">
        <v>0</v>
      </c>
      <c r="F85" s="108">
        <v>0</v>
      </c>
      <c r="G85" s="107">
        <v>0</v>
      </c>
      <c r="H85" s="108">
        <v>0</v>
      </c>
      <c r="I85" s="42">
        <v>0</v>
      </c>
    </row>
    <row r="86" spans="2:9" ht="17.25" thickTop="1" thickBot="1" x14ac:dyDescent="0.3">
      <c r="B86" s="16" t="s">
        <v>57</v>
      </c>
      <c r="C86" s="111">
        <v>0</v>
      </c>
      <c r="D86" s="112">
        <v>0</v>
      </c>
      <c r="E86" s="111">
        <v>0</v>
      </c>
      <c r="F86" s="112">
        <v>0</v>
      </c>
      <c r="G86" s="111">
        <v>0.30645161290322581</v>
      </c>
      <c r="H86" s="112">
        <v>0.69354838709677424</v>
      </c>
      <c r="I86" s="48">
        <v>62</v>
      </c>
    </row>
    <row r="87" spans="2:9" ht="17.25" thickTop="1" thickBot="1" x14ac:dyDescent="0.3">
      <c r="B87" s="10" t="s">
        <v>58</v>
      </c>
      <c r="C87" s="107">
        <v>0</v>
      </c>
      <c r="D87" s="108">
        <v>0</v>
      </c>
      <c r="E87" s="107">
        <v>0</v>
      </c>
      <c r="F87" s="108">
        <v>0</v>
      </c>
      <c r="G87" s="107">
        <v>0</v>
      </c>
      <c r="H87" s="108">
        <v>1</v>
      </c>
      <c r="I87" s="42">
        <v>9</v>
      </c>
    </row>
    <row r="88" spans="2:9" ht="17.25" thickTop="1" thickBot="1" x14ac:dyDescent="0.3">
      <c r="B88" s="10" t="s">
        <v>59</v>
      </c>
      <c r="C88" s="107">
        <v>0</v>
      </c>
      <c r="D88" s="108">
        <v>0</v>
      </c>
      <c r="E88" s="107">
        <v>0</v>
      </c>
      <c r="F88" s="108">
        <v>0</v>
      </c>
      <c r="G88" s="107">
        <v>0.45454545454545453</v>
      </c>
      <c r="H88" s="108">
        <v>0.54545454545454541</v>
      </c>
      <c r="I88" s="42">
        <v>22</v>
      </c>
    </row>
    <row r="89" spans="2:9" ht="17.25" thickTop="1" thickBot="1" x14ac:dyDescent="0.3">
      <c r="B89" s="10" t="s">
        <v>60</v>
      </c>
      <c r="C89" s="107">
        <v>0</v>
      </c>
      <c r="D89" s="108">
        <v>0</v>
      </c>
      <c r="E89" s="107">
        <v>0</v>
      </c>
      <c r="F89" s="108">
        <v>0</v>
      </c>
      <c r="G89" s="107">
        <v>0.29032258064516131</v>
      </c>
      <c r="H89" s="108">
        <v>0.70967741935483875</v>
      </c>
      <c r="I89" s="42">
        <v>31</v>
      </c>
    </row>
    <row r="90" spans="2:9" ht="17.25" thickTop="1" thickBot="1" x14ac:dyDescent="0.3">
      <c r="B90" s="16" t="s">
        <v>61</v>
      </c>
      <c r="C90" s="111">
        <v>0</v>
      </c>
      <c r="D90" s="112">
        <v>0</v>
      </c>
      <c r="E90" s="111">
        <v>0</v>
      </c>
      <c r="F90" s="112">
        <v>0</v>
      </c>
      <c r="G90" s="111">
        <v>0</v>
      </c>
      <c r="H90" s="112">
        <v>1</v>
      </c>
      <c r="I90" s="48">
        <v>30</v>
      </c>
    </row>
    <row r="91" spans="2:9" ht="17.25" thickTop="1" thickBot="1" x14ac:dyDescent="0.3">
      <c r="B91" s="52" t="s">
        <v>62</v>
      </c>
      <c r="C91" s="115">
        <v>0</v>
      </c>
      <c r="D91" s="116">
        <v>0</v>
      </c>
      <c r="E91" s="115">
        <v>0</v>
      </c>
      <c r="F91" s="116">
        <v>0</v>
      </c>
      <c r="G91" s="115">
        <v>0</v>
      </c>
      <c r="H91" s="116">
        <v>1</v>
      </c>
      <c r="I91" s="55">
        <v>30</v>
      </c>
    </row>
    <row r="92" spans="2:9" ht="17.25" thickTop="1" thickBot="1" x14ac:dyDescent="0.3">
      <c r="B92" s="26" t="s">
        <v>63</v>
      </c>
      <c r="C92" s="117">
        <v>5.2631578947368418E-2</v>
      </c>
      <c r="D92" s="118">
        <v>0</v>
      </c>
      <c r="E92" s="117">
        <v>0</v>
      </c>
      <c r="F92" s="118">
        <v>0</v>
      </c>
      <c r="G92" s="117">
        <v>5.2631578947368418E-2</v>
      </c>
      <c r="H92" s="118">
        <v>0.89473684210526316</v>
      </c>
      <c r="I92" s="58">
        <v>19</v>
      </c>
    </row>
    <row r="93" spans="2:9" ht="17.25" thickTop="1" thickBot="1" x14ac:dyDescent="0.3">
      <c r="B93" s="29" t="s">
        <v>63</v>
      </c>
      <c r="C93" s="119">
        <v>5.2631578947368418E-2</v>
      </c>
      <c r="D93" s="120">
        <v>0</v>
      </c>
      <c r="E93" s="121">
        <v>0</v>
      </c>
      <c r="F93" s="120">
        <v>0</v>
      </c>
      <c r="G93" s="121">
        <v>5.2631578947368418E-2</v>
      </c>
      <c r="H93" s="120">
        <v>0.89473684210526316</v>
      </c>
      <c r="I93" s="62">
        <v>19</v>
      </c>
    </row>
    <row r="94" spans="2:9" ht="19.5" thickBot="1" x14ac:dyDescent="0.3">
      <c r="B94" s="33" t="s">
        <v>70</v>
      </c>
      <c r="C94" s="122">
        <v>4.9850448654037887E-3</v>
      </c>
      <c r="D94" s="123">
        <v>6.979062811565304E-3</v>
      </c>
      <c r="E94" s="122">
        <v>0</v>
      </c>
      <c r="F94" s="124">
        <v>9.9700897308075773E-3</v>
      </c>
      <c r="G94" s="122">
        <v>0.16749750747756731</v>
      </c>
      <c r="H94" s="124">
        <v>0.810568295114656</v>
      </c>
      <c r="I94" s="304">
        <v>1003</v>
      </c>
    </row>
  </sheetData>
  <mergeCells count="20">
    <mergeCell ref="B51:I51"/>
    <mergeCell ref="B52:B53"/>
    <mergeCell ref="C52:C53"/>
    <mergeCell ref="D52:D53"/>
    <mergeCell ref="E52:E53"/>
    <mergeCell ref="F52:F53"/>
    <mergeCell ref="G52:G53"/>
    <mergeCell ref="H52:H53"/>
    <mergeCell ref="I52:I53"/>
    <mergeCell ref="B2:I2"/>
    <mergeCell ref="B3:I3"/>
    <mergeCell ref="B5:I5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Q95"/>
  <sheetViews>
    <sheetView showGridLines="0" zoomScale="60" zoomScaleNormal="60" workbookViewId="0">
      <selection activeCell="B46" sqref="B46"/>
    </sheetView>
  </sheetViews>
  <sheetFormatPr baseColWidth="10" defaultColWidth="11.42578125" defaultRowHeight="15" x14ac:dyDescent="0.25"/>
  <cols>
    <col min="2" max="2" width="46.42578125" customWidth="1"/>
    <col min="3" max="14" width="10.7109375" customWidth="1"/>
    <col min="15" max="15" width="12.140625" customWidth="1"/>
    <col min="16" max="16" width="13.140625" customWidth="1"/>
    <col min="17" max="17" width="10.7109375" customWidth="1"/>
  </cols>
  <sheetData>
    <row r="1" spans="2:17" ht="15.75" customHeight="1" thickBot="1" x14ac:dyDescent="0.3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2:17" ht="43.5" customHeight="1" thickTop="1" x14ac:dyDescent="0.4">
      <c r="B2" s="354" t="str">
        <f>+CONCATENATE("PROMEDIOS ACUMULADOS ",'Portada informe E.A.'!A1," POR PROGRAMAS ACADÉMICOS Y GÉNERO")</f>
        <v>PROMEDIOS ACUMULADOS 2023-2 POR PROGRAMAS ACADÉMICOS Y GÉNERO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6"/>
    </row>
    <row r="3" spans="2:17" ht="43.5" customHeight="1" thickBot="1" x14ac:dyDescent="0.3">
      <c r="B3" s="350" t="s">
        <v>103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2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79"/>
      <c r="C6" s="353" t="s">
        <v>71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 t="s">
        <v>72</v>
      </c>
      <c r="P6" s="348"/>
      <c r="Q6" s="348" t="s">
        <v>73</v>
      </c>
    </row>
    <row r="7" spans="2:17" ht="15" customHeight="1" thickBot="1" x14ac:dyDescent="0.3">
      <c r="B7" s="348" t="s">
        <v>17</v>
      </c>
      <c r="C7" s="348" t="s">
        <v>18</v>
      </c>
      <c r="D7" s="348"/>
      <c r="E7" s="349" t="s">
        <v>19</v>
      </c>
      <c r="F7" s="349"/>
      <c r="G7" s="349" t="s">
        <v>20</v>
      </c>
      <c r="H7" s="349"/>
      <c r="I7" s="349" t="s">
        <v>21</v>
      </c>
      <c r="J7" s="349"/>
      <c r="K7" s="349" t="s">
        <v>22</v>
      </c>
      <c r="L7" s="349"/>
      <c r="M7" s="349" t="s">
        <v>23</v>
      </c>
      <c r="N7" s="349"/>
      <c r="O7" s="348"/>
      <c r="P7" s="348"/>
      <c r="Q7" s="348"/>
    </row>
    <row r="8" spans="2:17" ht="15.75" customHeight="1" thickBot="1" x14ac:dyDescent="0.3">
      <c r="B8" s="348"/>
      <c r="C8" s="66" t="s">
        <v>74</v>
      </c>
      <c r="D8" s="67" t="s">
        <v>75</v>
      </c>
      <c r="E8" s="66" t="s">
        <v>74</v>
      </c>
      <c r="F8" s="80" t="s">
        <v>75</v>
      </c>
      <c r="G8" s="66" t="s">
        <v>74</v>
      </c>
      <c r="H8" s="81" t="s">
        <v>75</v>
      </c>
      <c r="I8" s="66" t="s">
        <v>74</v>
      </c>
      <c r="J8" s="67" t="s">
        <v>75</v>
      </c>
      <c r="K8" s="66" t="s">
        <v>74</v>
      </c>
      <c r="L8" s="67" t="s">
        <v>75</v>
      </c>
      <c r="M8" s="66" t="s">
        <v>74</v>
      </c>
      <c r="N8" s="67" t="s">
        <v>75</v>
      </c>
      <c r="O8" s="66" t="s">
        <v>74</v>
      </c>
      <c r="P8" s="67" t="s">
        <v>75</v>
      </c>
      <c r="Q8" s="348"/>
    </row>
    <row r="9" spans="2:17" ht="20.25" customHeight="1" thickBot="1" x14ac:dyDescent="0.3">
      <c r="B9" s="194" t="s">
        <v>25</v>
      </c>
      <c r="C9" s="133">
        <v>0</v>
      </c>
      <c r="D9" s="195">
        <v>0</v>
      </c>
      <c r="E9" s="133">
        <v>1</v>
      </c>
      <c r="F9" s="195">
        <v>0</v>
      </c>
      <c r="G9" s="133">
        <v>0</v>
      </c>
      <c r="H9" s="195">
        <v>0</v>
      </c>
      <c r="I9" s="133">
        <v>0</v>
      </c>
      <c r="J9" s="195">
        <v>0</v>
      </c>
      <c r="K9" s="133">
        <v>9</v>
      </c>
      <c r="L9" s="195">
        <v>9</v>
      </c>
      <c r="M9" s="133">
        <v>71</v>
      </c>
      <c r="N9" s="195">
        <v>42</v>
      </c>
      <c r="O9" s="133">
        <v>81</v>
      </c>
      <c r="P9" s="195">
        <v>51</v>
      </c>
      <c r="Q9" s="133">
        <v>132</v>
      </c>
    </row>
    <row r="10" spans="2:17" ht="20.25" customHeight="1" thickTop="1" thickBot="1" x14ac:dyDescent="0.3">
      <c r="B10" s="196" t="s">
        <v>26</v>
      </c>
      <c r="C10" s="134">
        <v>0</v>
      </c>
      <c r="D10" s="197">
        <v>0</v>
      </c>
      <c r="E10" s="134">
        <v>1</v>
      </c>
      <c r="F10" s="197">
        <v>0</v>
      </c>
      <c r="G10" s="134">
        <v>0</v>
      </c>
      <c r="H10" s="197">
        <v>0</v>
      </c>
      <c r="I10" s="134">
        <v>0</v>
      </c>
      <c r="J10" s="197">
        <v>0</v>
      </c>
      <c r="K10" s="134">
        <v>2</v>
      </c>
      <c r="L10" s="197">
        <v>3</v>
      </c>
      <c r="M10" s="134">
        <v>14</v>
      </c>
      <c r="N10" s="197">
        <v>13</v>
      </c>
      <c r="O10" s="134">
        <v>17</v>
      </c>
      <c r="P10" s="197">
        <v>16</v>
      </c>
      <c r="Q10" s="134">
        <v>33</v>
      </c>
    </row>
    <row r="11" spans="2:17" ht="20.25" customHeight="1" thickTop="1" thickBot="1" x14ac:dyDescent="0.3">
      <c r="B11" s="196" t="s">
        <v>27</v>
      </c>
      <c r="C11" s="134">
        <v>0</v>
      </c>
      <c r="D11" s="197">
        <v>0</v>
      </c>
      <c r="E11" s="134">
        <v>0</v>
      </c>
      <c r="F11" s="197">
        <v>0</v>
      </c>
      <c r="G11" s="134">
        <v>0</v>
      </c>
      <c r="H11" s="197">
        <v>0</v>
      </c>
      <c r="I11" s="134">
        <v>0</v>
      </c>
      <c r="J11" s="197">
        <v>0</v>
      </c>
      <c r="K11" s="134">
        <v>1</v>
      </c>
      <c r="L11" s="197">
        <v>3</v>
      </c>
      <c r="M11" s="134">
        <v>50</v>
      </c>
      <c r="N11" s="197">
        <v>22</v>
      </c>
      <c r="O11" s="134">
        <v>51</v>
      </c>
      <c r="P11" s="197">
        <v>25</v>
      </c>
      <c r="Q11" s="134">
        <v>76</v>
      </c>
    </row>
    <row r="12" spans="2:17" ht="17.25" thickTop="1" thickBot="1" x14ac:dyDescent="0.3">
      <c r="B12" s="196" t="s">
        <v>28</v>
      </c>
      <c r="C12" s="134">
        <v>0</v>
      </c>
      <c r="D12" s="197">
        <v>0</v>
      </c>
      <c r="E12" s="134">
        <v>0</v>
      </c>
      <c r="F12" s="197">
        <v>0</v>
      </c>
      <c r="G12" s="134">
        <v>0</v>
      </c>
      <c r="H12" s="197">
        <v>0</v>
      </c>
      <c r="I12" s="134">
        <v>0</v>
      </c>
      <c r="J12" s="197">
        <v>0</v>
      </c>
      <c r="K12" s="134">
        <v>6</v>
      </c>
      <c r="L12" s="197">
        <v>3</v>
      </c>
      <c r="M12" s="134">
        <v>7</v>
      </c>
      <c r="N12" s="197">
        <v>7</v>
      </c>
      <c r="O12" s="134">
        <v>13</v>
      </c>
      <c r="P12" s="197">
        <v>10</v>
      </c>
      <c r="Q12" s="134">
        <v>23</v>
      </c>
    </row>
    <row r="13" spans="2:17" ht="47.25" customHeight="1" thickTop="1" thickBot="1" x14ac:dyDescent="0.3">
      <c r="B13" s="198" t="s">
        <v>29</v>
      </c>
      <c r="C13" s="138">
        <v>0</v>
      </c>
      <c r="D13" s="199">
        <v>0</v>
      </c>
      <c r="E13" s="138">
        <v>0</v>
      </c>
      <c r="F13" s="199">
        <v>0</v>
      </c>
      <c r="G13" s="138">
        <v>0</v>
      </c>
      <c r="H13" s="199">
        <v>0</v>
      </c>
      <c r="I13" s="138">
        <v>0</v>
      </c>
      <c r="J13" s="199">
        <v>0</v>
      </c>
      <c r="K13" s="138">
        <v>7</v>
      </c>
      <c r="L13" s="199">
        <v>6</v>
      </c>
      <c r="M13" s="138">
        <v>45</v>
      </c>
      <c r="N13" s="199">
        <v>40</v>
      </c>
      <c r="O13" s="138">
        <v>52</v>
      </c>
      <c r="P13" s="199">
        <v>46</v>
      </c>
      <c r="Q13" s="138">
        <v>98</v>
      </c>
    </row>
    <row r="14" spans="2:17" ht="17.25" thickTop="1" thickBot="1" x14ac:dyDescent="0.3">
      <c r="B14" s="196" t="s">
        <v>30</v>
      </c>
      <c r="C14" s="134">
        <v>0</v>
      </c>
      <c r="D14" s="197">
        <v>0</v>
      </c>
      <c r="E14" s="134">
        <v>0</v>
      </c>
      <c r="F14" s="197">
        <v>0</v>
      </c>
      <c r="G14" s="134">
        <v>0</v>
      </c>
      <c r="H14" s="197">
        <v>0</v>
      </c>
      <c r="I14" s="134">
        <v>0</v>
      </c>
      <c r="J14" s="197">
        <v>0</v>
      </c>
      <c r="K14" s="134">
        <v>6</v>
      </c>
      <c r="L14" s="197">
        <v>5</v>
      </c>
      <c r="M14" s="134">
        <v>19</v>
      </c>
      <c r="N14" s="197">
        <v>29</v>
      </c>
      <c r="O14" s="134">
        <v>25</v>
      </c>
      <c r="P14" s="197">
        <v>34</v>
      </c>
      <c r="Q14" s="134">
        <v>59</v>
      </c>
    </row>
    <row r="15" spans="2:17" ht="17.25" thickTop="1" thickBot="1" x14ac:dyDescent="0.3">
      <c r="B15" s="196" t="s">
        <v>31</v>
      </c>
      <c r="C15" s="134">
        <v>0</v>
      </c>
      <c r="D15" s="197">
        <v>0</v>
      </c>
      <c r="E15" s="134">
        <v>0</v>
      </c>
      <c r="F15" s="197">
        <v>0</v>
      </c>
      <c r="G15" s="134">
        <v>0</v>
      </c>
      <c r="H15" s="197">
        <v>0</v>
      </c>
      <c r="I15" s="134">
        <v>0</v>
      </c>
      <c r="J15" s="197">
        <v>0</v>
      </c>
      <c r="K15" s="134">
        <v>0</v>
      </c>
      <c r="L15" s="197">
        <v>1</v>
      </c>
      <c r="M15" s="134">
        <v>7</v>
      </c>
      <c r="N15" s="197">
        <v>5</v>
      </c>
      <c r="O15" s="134">
        <v>7</v>
      </c>
      <c r="P15" s="197">
        <v>6</v>
      </c>
      <c r="Q15" s="134">
        <v>13</v>
      </c>
    </row>
    <row r="16" spans="2:17" ht="17.25" thickTop="1" thickBot="1" x14ac:dyDescent="0.3">
      <c r="B16" s="196" t="s">
        <v>32</v>
      </c>
      <c r="C16" s="134">
        <v>0</v>
      </c>
      <c r="D16" s="197">
        <v>0</v>
      </c>
      <c r="E16" s="134">
        <v>0</v>
      </c>
      <c r="F16" s="197">
        <v>0</v>
      </c>
      <c r="G16" s="134">
        <v>0</v>
      </c>
      <c r="H16" s="197">
        <v>0</v>
      </c>
      <c r="I16" s="134">
        <v>0</v>
      </c>
      <c r="J16" s="197">
        <v>0</v>
      </c>
      <c r="K16" s="134">
        <v>1</v>
      </c>
      <c r="L16" s="197">
        <v>0</v>
      </c>
      <c r="M16" s="134">
        <v>19</v>
      </c>
      <c r="N16" s="197">
        <v>6</v>
      </c>
      <c r="O16" s="134">
        <v>20</v>
      </c>
      <c r="P16" s="197">
        <v>6</v>
      </c>
      <c r="Q16" s="134">
        <v>26</v>
      </c>
    </row>
    <row r="17" spans="2:17" ht="17.25" thickTop="1" thickBot="1" x14ac:dyDescent="0.3">
      <c r="B17" s="200" t="s">
        <v>33</v>
      </c>
      <c r="C17" s="137">
        <v>0</v>
      </c>
      <c r="D17" s="201">
        <v>0</v>
      </c>
      <c r="E17" s="137">
        <v>0</v>
      </c>
      <c r="F17" s="201">
        <v>0</v>
      </c>
      <c r="G17" s="137">
        <v>0</v>
      </c>
      <c r="H17" s="201">
        <v>0</v>
      </c>
      <c r="I17" s="137">
        <v>2</v>
      </c>
      <c r="J17" s="201">
        <v>0</v>
      </c>
      <c r="K17" s="137">
        <v>6</v>
      </c>
      <c r="L17" s="201">
        <v>1</v>
      </c>
      <c r="M17" s="137">
        <v>23</v>
      </c>
      <c r="N17" s="201">
        <v>13</v>
      </c>
      <c r="O17" s="137">
        <v>31</v>
      </c>
      <c r="P17" s="201">
        <v>14</v>
      </c>
      <c r="Q17" s="137">
        <v>45</v>
      </c>
    </row>
    <row r="18" spans="2:17" ht="17.25" thickTop="1" thickBot="1" x14ac:dyDescent="0.3">
      <c r="B18" s="196" t="s">
        <v>34</v>
      </c>
      <c r="C18" s="134">
        <v>0</v>
      </c>
      <c r="D18" s="197">
        <v>0</v>
      </c>
      <c r="E18" s="134">
        <v>0</v>
      </c>
      <c r="F18" s="197">
        <v>0</v>
      </c>
      <c r="G18" s="134">
        <v>0</v>
      </c>
      <c r="H18" s="197">
        <v>0</v>
      </c>
      <c r="I18" s="134">
        <v>1</v>
      </c>
      <c r="J18" s="197">
        <v>0</v>
      </c>
      <c r="K18" s="134">
        <v>4</v>
      </c>
      <c r="L18" s="197">
        <v>0</v>
      </c>
      <c r="M18" s="134">
        <v>16</v>
      </c>
      <c r="N18" s="197">
        <v>12</v>
      </c>
      <c r="O18" s="134">
        <v>21</v>
      </c>
      <c r="P18" s="197">
        <v>12</v>
      </c>
      <c r="Q18" s="134">
        <v>33</v>
      </c>
    </row>
    <row r="19" spans="2:17" ht="17.25" thickTop="1" thickBot="1" x14ac:dyDescent="0.3">
      <c r="B19" s="196" t="s">
        <v>35</v>
      </c>
      <c r="C19" s="134">
        <v>0</v>
      </c>
      <c r="D19" s="197">
        <v>0</v>
      </c>
      <c r="E19" s="134">
        <v>0</v>
      </c>
      <c r="F19" s="197">
        <v>0</v>
      </c>
      <c r="G19" s="134">
        <v>0</v>
      </c>
      <c r="H19" s="197">
        <v>0</v>
      </c>
      <c r="I19" s="134">
        <v>0</v>
      </c>
      <c r="J19" s="197">
        <v>0</v>
      </c>
      <c r="K19" s="134">
        <v>2</v>
      </c>
      <c r="L19" s="197">
        <v>0</v>
      </c>
      <c r="M19" s="134">
        <v>5</v>
      </c>
      <c r="N19" s="197">
        <v>1</v>
      </c>
      <c r="O19" s="134">
        <v>7</v>
      </c>
      <c r="P19" s="197">
        <v>1</v>
      </c>
      <c r="Q19" s="134">
        <v>8</v>
      </c>
    </row>
    <row r="20" spans="2:17" ht="17.25" thickTop="1" thickBot="1" x14ac:dyDescent="0.3">
      <c r="B20" s="196" t="s">
        <v>36</v>
      </c>
      <c r="C20" s="134">
        <v>0</v>
      </c>
      <c r="D20" s="197">
        <v>0</v>
      </c>
      <c r="E20" s="134">
        <v>0</v>
      </c>
      <c r="F20" s="197">
        <v>0</v>
      </c>
      <c r="G20" s="134">
        <v>0</v>
      </c>
      <c r="H20" s="197">
        <v>0</v>
      </c>
      <c r="I20" s="134">
        <v>1</v>
      </c>
      <c r="J20" s="197">
        <v>0</v>
      </c>
      <c r="K20" s="134">
        <v>0</v>
      </c>
      <c r="L20" s="197">
        <v>1</v>
      </c>
      <c r="M20" s="134">
        <v>2</v>
      </c>
      <c r="N20" s="197">
        <v>0</v>
      </c>
      <c r="O20" s="134">
        <v>3</v>
      </c>
      <c r="P20" s="197">
        <v>1</v>
      </c>
      <c r="Q20" s="134">
        <v>4</v>
      </c>
    </row>
    <row r="21" spans="2:17" ht="17.25" thickTop="1" thickBot="1" x14ac:dyDescent="0.3">
      <c r="B21" s="202" t="s">
        <v>37</v>
      </c>
      <c r="C21" s="138">
        <v>2</v>
      </c>
      <c r="D21" s="199">
        <v>2</v>
      </c>
      <c r="E21" s="138">
        <v>1</v>
      </c>
      <c r="F21" s="199">
        <v>5</v>
      </c>
      <c r="G21" s="138">
        <v>0</v>
      </c>
      <c r="H21" s="199">
        <v>0</v>
      </c>
      <c r="I21" s="138">
        <v>3</v>
      </c>
      <c r="J21" s="199">
        <v>3</v>
      </c>
      <c r="K21" s="138">
        <v>48</v>
      </c>
      <c r="L21" s="199">
        <v>56</v>
      </c>
      <c r="M21" s="138">
        <v>115</v>
      </c>
      <c r="N21" s="199">
        <v>192</v>
      </c>
      <c r="O21" s="138">
        <v>169</v>
      </c>
      <c r="P21" s="199">
        <v>258</v>
      </c>
      <c r="Q21" s="138">
        <v>427</v>
      </c>
    </row>
    <row r="22" spans="2:17" ht="17.25" thickTop="1" thickBot="1" x14ac:dyDescent="0.3">
      <c r="B22" s="203" t="s">
        <v>38</v>
      </c>
      <c r="C22" s="139">
        <v>0</v>
      </c>
      <c r="D22" s="204">
        <v>0</v>
      </c>
      <c r="E22" s="139">
        <v>0</v>
      </c>
      <c r="F22" s="204">
        <v>0</v>
      </c>
      <c r="G22" s="139">
        <v>0</v>
      </c>
      <c r="H22" s="204">
        <v>0</v>
      </c>
      <c r="I22" s="139">
        <v>3</v>
      </c>
      <c r="J22" s="204">
        <v>1</v>
      </c>
      <c r="K22" s="139">
        <v>11</v>
      </c>
      <c r="L22" s="204">
        <v>9</v>
      </c>
      <c r="M22" s="139">
        <v>21</v>
      </c>
      <c r="N22" s="204">
        <v>28</v>
      </c>
      <c r="O22" s="139">
        <v>35</v>
      </c>
      <c r="P22" s="204">
        <v>38</v>
      </c>
      <c r="Q22" s="139">
        <v>73</v>
      </c>
    </row>
    <row r="23" spans="2:17" ht="17.25" thickTop="1" thickBot="1" x14ac:dyDescent="0.3">
      <c r="B23" s="196" t="s">
        <v>39</v>
      </c>
      <c r="C23" s="134">
        <v>1</v>
      </c>
      <c r="D23" s="197">
        <v>1</v>
      </c>
      <c r="E23" s="134">
        <v>1</v>
      </c>
      <c r="F23" s="197">
        <v>4</v>
      </c>
      <c r="G23" s="134">
        <v>0</v>
      </c>
      <c r="H23" s="197">
        <v>0</v>
      </c>
      <c r="I23" s="134">
        <v>0</v>
      </c>
      <c r="J23" s="197">
        <v>0</v>
      </c>
      <c r="K23" s="134">
        <v>10</v>
      </c>
      <c r="L23" s="197">
        <v>19</v>
      </c>
      <c r="M23" s="134">
        <v>25</v>
      </c>
      <c r="N23" s="197">
        <v>50</v>
      </c>
      <c r="O23" s="134">
        <v>37</v>
      </c>
      <c r="P23" s="197">
        <v>74</v>
      </c>
      <c r="Q23" s="134">
        <v>111</v>
      </c>
    </row>
    <row r="24" spans="2:17" ht="17.25" thickTop="1" thickBot="1" x14ac:dyDescent="0.3">
      <c r="B24" s="196" t="s">
        <v>40</v>
      </c>
      <c r="C24" s="134">
        <v>1</v>
      </c>
      <c r="D24" s="197">
        <v>0</v>
      </c>
      <c r="E24" s="134">
        <v>0</v>
      </c>
      <c r="F24" s="197">
        <v>1</v>
      </c>
      <c r="G24" s="134">
        <v>0</v>
      </c>
      <c r="H24" s="197">
        <v>0</v>
      </c>
      <c r="I24" s="134">
        <v>0</v>
      </c>
      <c r="J24" s="197">
        <v>1</v>
      </c>
      <c r="K24" s="134">
        <v>1</v>
      </c>
      <c r="L24" s="197">
        <v>6</v>
      </c>
      <c r="M24" s="134">
        <v>9</v>
      </c>
      <c r="N24" s="197">
        <v>13</v>
      </c>
      <c r="O24" s="134">
        <v>11</v>
      </c>
      <c r="P24" s="197">
        <v>21</v>
      </c>
      <c r="Q24" s="134">
        <v>32</v>
      </c>
    </row>
    <row r="25" spans="2:17" ht="17.25" thickTop="1" thickBot="1" x14ac:dyDescent="0.3">
      <c r="B25" s="203" t="s">
        <v>41</v>
      </c>
      <c r="C25" s="139">
        <v>0</v>
      </c>
      <c r="D25" s="204">
        <v>1</v>
      </c>
      <c r="E25" s="139">
        <v>0</v>
      </c>
      <c r="F25" s="204">
        <v>0</v>
      </c>
      <c r="G25" s="139">
        <v>0</v>
      </c>
      <c r="H25" s="204">
        <v>0</v>
      </c>
      <c r="I25" s="139">
        <v>0</v>
      </c>
      <c r="J25" s="204">
        <v>0</v>
      </c>
      <c r="K25" s="139">
        <v>7</v>
      </c>
      <c r="L25" s="204">
        <v>6</v>
      </c>
      <c r="M25" s="139">
        <v>13</v>
      </c>
      <c r="N25" s="204">
        <v>33</v>
      </c>
      <c r="O25" s="139">
        <v>20</v>
      </c>
      <c r="P25" s="204">
        <v>40</v>
      </c>
      <c r="Q25" s="139">
        <v>60</v>
      </c>
    </row>
    <row r="26" spans="2:17" ht="17.25" thickTop="1" thickBot="1" x14ac:dyDescent="0.3">
      <c r="B26" s="196" t="s">
        <v>42</v>
      </c>
      <c r="C26" s="134">
        <v>0</v>
      </c>
      <c r="D26" s="197">
        <v>0</v>
      </c>
      <c r="E26" s="134">
        <v>0</v>
      </c>
      <c r="F26" s="197">
        <v>0</v>
      </c>
      <c r="G26" s="134">
        <v>0</v>
      </c>
      <c r="H26" s="197">
        <v>0</v>
      </c>
      <c r="I26" s="134">
        <v>0</v>
      </c>
      <c r="J26" s="197">
        <v>0</v>
      </c>
      <c r="K26" s="134">
        <v>10</v>
      </c>
      <c r="L26" s="197">
        <v>10</v>
      </c>
      <c r="M26" s="134">
        <v>37</v>
      </c>
      <c r="N26" s="197">
        <v>25</v>
      </c>
      <c r="O26" s="134">
        <v>47</v>
      </c>
      <c r="P26" s="197">
        <v>35</v>
      </c>
      <c r="Q26" s="134">
        <v>82</v>
      </c>
    </row>
    <row r="27" spans="2:17" ht="17.25" thickTop="1" thickBot="1" x14ac:dyDescent="0.3">
      <c r="B27" s="196" t="s">
        <v>43</v>
      </c>
      <c r="C27" s="134">
        <v>0</v>
      </c>
      <c r="D27" s="197">
        <v>0</v>
      </c>
      <c r="E27" s="134">
        <v>0</v>
      </c>
      <c r="F27" s="197">
        <v>0</v>
      </c>
      <c r="G27" s="134">
        <v>0</v>
      </c>
      <c r="H27" s="197">
        <v>0</v>
      </c>
      <c r="I27" s="134">
        <v>0</v>
      </c>
      <c r="J27" s="197">
        <v>1</v>
      </c>
      <c r="K27" s="134">
        <v>9</v>
      </c>
      <c r="L27" s="197">
        <v>6</v>
      </c>
      <c r="M27" s="134">
        <v>10</v>
      </c>
      <c r="N27" s="197">
        <v>43</v>
      </c>
      <c r="O27" s="134">
        <v>19</v>
      </c>
      <c r="P27" s="197">
        <v>50</v>
      </c>
      <c r="Q27" s="134">
        <v>69</v>
      </c>
    </row>
    <row r="28" spans="2:17" ht="40.5" customHeight="1" thickTop="1" thickBot="1" x14ac:dyDescent="0.3">
      <c r="B28" s="205" t="s">
        <v>44</v>
      </c>
      <c r="C28" s="137">
        <v>0</v>
      </c>
      <c r="D28" s="201">
        <v>0</v>
      </c>
      <c r="E28" s="137">
        <v>0</v>
      </c>
      <c r="F28" s="201">
        <v>0</v>
      </c>
      <c r="G28" s="137">
        <v>0</v>
      </c>
      <c r="H28" s="201">
        <v>0</v>
      </c>
      <c r="I28" s="137">
        <v>1</v>
      </c>
      <c r="J28" s="201">
        <v>1</v>
      </c>
      <c r="K28" s="137">
        <v>3</v>
      </c>
      <c r="L28" s="201">
        <v>2</v>
      </c>
      <c r="M28" s="137">
        <v>56</v>
      </c>
      <c r="N28" s="201">
        <v>32</v>
      </c>
      <c r="O28" s="137">
        <v>60</v>
      </c>
      <c r="P28" s="201">
        <v>35</v>
      </c>
      <c r="Q28" s="137">
        <v>95</v>
      </c>
    </row>
    <row r="29" spans="2:17" ht="17.25" thickTop="1" thickBot="1" x14ac:dyDescent="0.3">
      <c r="B29" s="203" t="s">
        <v>45</v>
      </c>
      <c r="C29" s="139">
        <v>0</v>
      </c>
      <c r="D29" s="204">
        <v>0</v>
      </c>
      <c r="E29" s="139">
        <v>0</v>
      </c>
      <c r="F29" s="204">
        <v>0</v>
      </c>
      <c r="G29" s="139">
        <v>0</v>
      </c>
      <c r="H29" s="204">
        <v>0</v>
      </c>
      <c r="I29" s="139">
        <v>0</v>
      </c>
      <c r="J29" s="204">
        <v>0</v>
      </c>
      <c r="K29" s="139">
        <v>0</v>
      </c>
      <c r="L29" s="204">
        <v>0</v>
      </c>
      <c r="M29" s="139">
        <v>22</v>
      </c>
      <c r="N29" s="204">
        <v>10</v>
      </c>
      <c r="O29" s="139">
        <v>22</v>
      </c>
      <c r="P29" s="204">
        <v>10</v>
      </c>
      <c r="Q29" s="139">
        <v>32</v>
      </c>
    </row>
    <row r="30" spans="2:17" ht="17.25" thickTop="1" thickBot="1" x14ac:dyDescent="0.3">
      <c r="B30" s="196" t="s">
        <v>46</v>
      </c>
      <c r="C30" s="134">
        <v>0</v>
      </c>
      <c r="D30" s="197">
        <v>0</v>
      </c>
      <c r="E30" s="134">
        <v>0</v>
      </c>
      <c r="F30" s="197">
        <v>0</v>
      </c>
      <c r="G30" s="134">
        <v>0</v>
      </c>
      <c r="H30" s="197">
        <v>0</v>
      </c>
      <c r="I30" s="134">
        <v>0</v>
      </c>
      <c r="J30" s="197">
        <v>0</v>
      </c>
      <c r="K30" s="134">
        <v>0</v>
      </c>
      <c r="L30" s="197">
        <v>0</v>
      </c>
      <c r="M30" s="134">
        <v>20</v>
      </c>
      <c r="N30" s="197">
        <v>6</v>
      </c>
      <c r="O30" s="134">
        <v>20</v>
      </c>
      <c r="P30" s="197">
        <v>6</v>
      </c>
      <c r="Q30" s="134">
        <v>26</v>
      </c>
    </row>
    <row r="31" spans="2:17" ht="17.25" thickTop="1" thickBot="1" x14ac:dyDescent="0.3">
      <c r="B31" s="196" t="s">
        <v>47</v>
      </c>
      <c r="C31" s="134">
        <v>0</v>
      </c>
      <c r="D31" s="197">
        <v>0</v>
      </c>
      <c r="E31" s="134">
        <v>0</v>
      </c>
      <c r="F31" s="197">
        <v>0</v>
      </c>
      <c r="G31" s="134">
        <v>0</v>
      </c>
      <c r="H31" s="197">
        <v>0</v>
      </c>
      <c r="I31" s="134">
        <v>0</v>
      </c>
      <c r="J31" s="197">
        <v>0</v>
      </c>
      <c r="K31" s="134">
        <v>0</v>
      </c>
      <c r="L31" s="197">
        <v>0</v>
      </c>
      <c r="M31" s="134">
        <v>0</v>
      </c>
      <c r="N31" s="197">
        <v>4</v>
      </c>
      <c r="O31" s="134">
        <v>0</v>
      </c>
      <c r="P31" s="197">
        <v>4</v>
      </c>
      <c r="Q31" s="134">
        <v>4</v>
      </c>
    </row>
    <row r="32" spans="2:17" ht="17.25" thickTop="1" thickBot="1" x14ac:dyDescent="0.3">
      <c r="B32" s="196" t="s">
        <v>48</v>
      </c>
      <c r="C32" s="134">
        <v>0</v>
      </c>
      <c r="D32" s="197">
        <v>0</v>
      </c>
      <c r="E32" s="134">
        <v>0</v>
      </c>
      <c r="F32" s="197">
        <v>0</v>
      </c>
      <c r="G32" s="134">
        <v>0</v>
      </c>
      <c r="H32" s="197">
        <v>0</v>
      </c>
      <c r="I32" s="134">
        <v>1</v>
      </c>
      <c r="J32" s="197">
        <v>1</v>
      </c>
      <c r="K32" s="134">
        <v>3</v>
      </c>
      <c r="L32" s="197">
        <v>2</v>
      </c>
      <c r="M32" s="134">
        <v>14</v>
      </c>
      <c r="N32" s="197">
        <v>12</v>
      </c>
      <c r="O32" s="134">
        <v>18</v>
      </c>
      <c r="P32" s="197">
        <v>15</v>
      </c>
      <c r="Q32" s="134">
        <v>33</v>
      </c>
    </row>
    <row r="33" spans="2:17" ht="36.75" customHeight="1" thickTop="1" thickBot="1" x14ac:dyDescent="0.3">
      <c r="B33" s="205" t="s">
        <v>49</v>
      </c>
      <c r="C33" s="137">
        <v>0</v>
      </c>
      <c r="D33" s="201">
        <v>0</v>
      </c>
      <c r="E33" s="137">
        <v>0</v>
      </c>
      <c r="F33" s="201">
        <v>0</v>
      </c>
      <c r="G33" s="137">
        <v>0</v>
      </c>
      <c r="H33" s="201">
        <v>0</v>
      </c>
      <c r="I33" s="137">
        <v>0</v>
      </c>
      <c r="J33" s="201">
        <v>0</v>
      </c>
      <c r="K33" s="137">
        <v>1</v>
      </c>
      <c r="L33" s="201">
        <v>0</v>
      </c>
      <c r="M33" s="137">
        <v>45</v>
      </c>
      <c r="N33" s="201">
        <v>15</v>
      </c>
      <c r="O33" s="137">
        <v>46</v>
      </c>
      <c r="P33" s="201">
        <v>15</v>
      </c>
      <c r="Q33" s="137">
        <v>61</v>
      </c>
    </row>
    <row r="34" spans="2:17" ht="17.25" thickTop="1" thickBot="1" x14ac:dyDescent="0.3">
      <c r="B34" s="196" t="s">
        <v>50</v>
      </c>
      <c r="C34" s="134">
        <v>0</v>
      </c>
      <c r="D34" s="197">
        <v>0</v>
      </c>
      <c r="E34" s="134">
        <v>0</v>
      </c>
      <c r="F34" s="197">
        <v>0</v>
      </c>
      <c r="G34" s="134">
        <v>0</v>
      </c>
      <c r="H34" s="197">
        <v>0</v>
      </c>
      <c r="I34" s="134">
        <v>0</v>
      </c>
      <c r="J34" s="197">
        <v>0</v>
      </c>
      <c r="K34" s="134">
        <v>1</v>
      </c>
      <c r="L34" s="197">
        <v>0</v>
      </c>
      <c r="M34" s="134">
        <v>19</v>
      </c>
      <c r="N34" s="197">
        <v>11</v>
      </c>
      <c r="O34" s="134">
        <v>20</v>
      </c>
      <c r="P34" s="197">
        <v>11</v>
      </c>
      <c r="Q34" s="134">
        <v>31</v>
      </c>
    </row>
    <row r="35" spans="2:17" ht="17.25" thickTop="1" thickBot="1" x14ac:dyDescent="0.3">
      <c r="B35" s="196" t="s">
        <v>51</v>
      </c>
      <c r="C35" s="134">
        <v>0</v>
      </c>
      <c r="D35" s="197">
        <v>0</v>
      </c>
      <c r="E35" s="134">
        <v>0</v>
      </c>
      <c r="F35" s="197">
        <v>0</v>
      </c>
      <c r="G35" s="134">
        <v>0</v>
      </c>
      <c r="H35" s="197">
        <v>0</v>
      </c>
      <c r="I35" s="134">
        <v>0</v>
      </c>
      <c r="J35" s="197">
        <v>0</v>
      </c>
      <c r="K35" s="134">
        <v>0</v>
      </c>
      <c r="L35" s="197">
        <v>0</v>
      </c>
      <c r="M35" s="134">
        <v>17</v>
      </c>
      <c r="N35" s="197">
        <v>3</v>
      </c>
      <c r="O35" s="134">
        <v>17</v>
      </c>
      <c r="P35" s="197">
        <v>3</v>
      </c>
      <c r="Q35" s="134">
        <v>20</v>
      </c>
    </row>
    <row r="36" spans="2:17" ht="17.25" thickTop="1" thickBot="1" x14ac:dyDescent="0.3">
      <c r="B36" s="196" t="s">
        <v>52</v>
      </c>
      <c r="C36" s="134">
        <v>0</v>
      </c>
      <c r="D36" s="197">
        <v>0</v>
      </c>
      <c r="E36" s="134">
        <v>0</v>
      </c>
      <c r="F36" s="197">
        <v>0</v>
      </c>
      <c r="G36" s="134">
        <v>0</v>
      </c>
      <c r="H36" s="197">
        <v>0</v>
      </c>
      <c r="I36" s="134">
        <v>0</v>
      </c>
      <c r="J36" s="197">
        <v>0</v>
      </c>
      <c r="K36" s="134">
        <v>0</v>
      </c>
      <c r="L36" s="197">
        <v>0</v>
      </c>
      <c r="M36" s="134">
        <v>9</v>
      </c>
      <c r="N36" s="197">
        <v>1</v>
      </c>
      <c r="O36" s="134">
        <v>9</v>
      </c>
      <c r="P36" s="197">
        <v>1</v>
      </c>
      <c r="Q36" s="134">
        <v>10</v>
      </c>
    </row>
    <row r="37" spans="2:17" ht="41.25" customHeight="1" thickTop="1" thickBot="1" x14ac:dyDescent="0.3">
      <c r="B37" s="205" t="s">
        <v>53</v>
      </c>
      <c r="C37" s="137">
        <v>0</v>
      </c>
      <c r="D37" s="201">
        <v>0</v>
      </c>
      <c r="E37" s="137">
        <v>0</v>
      </c>
      <c r="F37" s="201">
        <v>0</v>
      </c>
      <c r="G37" s="137">
        <v>0</v>
      </c>
      <c r="H37" s="201">
        <v>0</v>
      </c>
      <c r="I37" s="137">
        <v>0</v>
      </c>
      <c r="J37" s="201">
        <v>0</v>
      </c>
      <c r="K37" s="137">
        <v>0</v>
      </c>
      <c r="L37" s="201">
        <v>0</v>
      </c>
      <c r="M37" s="137">
        <v>31</v>
      </c>
      <c r="N37" s="201">
        <v>3</v>
      </c>
      <c r="O37" s="137">
        <v>31</v>
      </c>
      <c r="P37" s="201">
        <v>3</v>
      </c>
      <c r="Q37" s="137">
        <v>34</v>
      </c>
    </row>
    <row r="38" spans="2:17" ht="17.25" thickTop="1" thickBot="1" x14ac:dyDescent="0.3">
      <c r="B38" s="196" t="s">
        <v>76</v>
      </c>
      <c r="C38" s="134">
        <v>0</v>
      </c>
      <c r="D38" s="197">
        <v>0</v>
      </c>
      <c r="E38" s="134">
        <v>0</v>
      </c>
      <c r="F38" s="197">
        <v>0</v>
      </c>
      <c r="G38" s="134">
        <v>0</v>
      </c>
      <c r="H38" s="197">
        <v>0</v>
      </c>
      <c r="I38" s="134">
        <v>0</v>
      </c>
      <c r="J38" s="197">
        <v>0</v>
      </c>
      <c r="K38" s="134">
        <v>0</v>
      </c>
      <c r="L38" s="197">
        <v>0</v>
      </c>
      <c r="M38" s="134">
        <v>31</v>
      </c>
      <c r="N38" s="197">
        <v>3</v>
      </c>
      <c r="O38" s="134">
        <v>31</v>
      </c>
      <c r="P38" s="197">
        <v>3</v>
      </c>
      <c r="Q38" s="134">
        <v>34</v>
      </c>
    </row>
    <row r="39" spans="2:17" ht="17.25" thickTop="1" thickBot="1" x14ac:dyDescent="0.3">
      <c r="B39" s="196" t="s">
        <v>55</v>
      </c>
      <c r="C39" s="134">
        <v>0</v>
      </c>
      <c r="D39" s="197">
        <v>0</v>
      </c>
      <c r="E39" s="134">
        <v>0</v>
      </c>
      <c r="F39" s="197">
        <v>0</v>
      </c>
      <c r="G39" s="134">
        <v>0</v>
      </c>
      <c r="H39" s="197">
        <v>0</v>
      </c>
      <c r="I39" s="134">
        <v>0</v>
      </c>
      <c r="J39" s="197">
        <v>0</v>
      </c>
      <c r="K39" s="134">
        <v>0</v>
      </c>
      <c r="L39" s="197">
        <v>0</v>
      </c>
      <c r="M39" s="134">
        <v>0</v>
      </c>
      <c r="N39" s="197">
        <v>0</v>
      </c>
      <c r="O39" s="134">
        <v>0</v>
      </c>
      <c r="P39" s="197">
        <v>0</v>
      </c>
      <c r="Q39" s="134">
        <v>0</v>
      </c>
    </row>
    <row r="40" spans="2:17" ht="17.25" thickTop="1" thickBot="1" x14ac:dyDescent="0.3">
      <c r="B40" s="196" t="s">
        <v>56</v>
      </c>
      <c r="C40" s="134">
        <v>0</v>
      </c>
      <c r="D40" s="197">
        <v>0</v>
      </c>
      <c r="E40" s="134">
        <v>0</v>
      </c>
      <c r="F40" s="197">
        <v>0</v>
      </c>
      <c r="G40" s="134">
        <v>0</v>
      </c>
      <c r="H40" s="197">
        <v>0</v>
      </c>
      <c r="I40" s="134">
        <v>0</v>
      </c>
      <c r="J40" s="197">
        <v>0</v>
      </c>
      <c r="K40" s="134">
        <v>0</v>
      </c>
      <c r="L40" s="197">
        <v>0</v>
      </c>
      <c r="M40" s="134">
        <v>0</v>
      </c>
      <c r="N40" s="197">
        <v>0</v>
      </c>
      <c r="O40" s="134">
        <v>0</v>
      </c>
      <c r="P40" s="197">
        <v>0</v>
      </c>
      <c r="Q40" s="134">
        <v>0</v>
      </c>
    </row>
    <row r="41" spans="2:17" ht="17.25" thickTop="1" thickBot="1" x14ac:dyDescent="0.3">
      <c r="B41" s="205" t="s">
        <v>57</v>
      </c>
      <c r="C41" s="137">
        <v>0</v>
      </c>
      <c r="D41" s="201">
        <v>0</v>
      </c>
      <c r="E41" s="137">
        <v>0</v>
      </c>
      <c r="F41" s="201">
        <v>0</v>
      </c>
      <c r="G41" s="137">
        <v>0</v>
      </c>
      <c r="H41" s="201">
        <v>0</v>
      </c>
      <c r="I41" s="137">
        <v>0</v>
      </c>
      <c r="J41" s="201">
        <v>0</v>
      </c>
      <c r="K41" s="137">
        <v>6</v>
      </c>
      <c r="L41" s="201">
        <v>13</v>
      </c>
      <c r="M41" s="137">
        <v>19</v>
      </c>
      <c r="N41" s="201">
        <v>24</v>
      </c>
      <c r="O41" s="137">
        <v>25</v>
      </c>
      <c r="P41" s="201">
        <v>37</v>
      </c>
      <c r="Q41" s="137">
        <v>62</v>
      </c>
    </row>
    <row r="42" spans="2:17" ht="17.25" thickTop="1" thickBot="1" x14ac:dyDescent="0.3">
      <c r="B42" s="196" t="s">
        <v>58</v>
      </c>
      <c r="C42" s="134">
        <v>0</v>
      </c>
      <c r="D42" s="197">
        <v>0</v>
      </c>
      <c r="E42" s="134">
        <v>0</v>
      </c>
      <c r="F42" s="197">
        <v>0</v>
      </c>
      <c r="G42" s="134">
        <v>0</v>
      </c>
      <c r="H42" s="197">
        <v>0</v>
      </c>
      <c r="I42" s="134">
        <v>0</v>
      </c>
      <c r="J42" s="197">
        <v>0</v>
      </c>
      <c r="K42" s="134">
        <v>0</v>
      </c>
      <c r="L42" s="197">
        <v>0</v>
      </c>
      <c r="M42" s="134">
        <v>5</v>
      </c>
      <c r="N42" s="197">
        <v>4</v>
      </c>
      <c r="O42" s="134">
        <v>5</v>
      </c>
      <c r="P42" s="197">
        <v>4</v>
      </c>
      <c r="Q42" s="134">
        <v>9</v>
      </c>
    </row>
    <row r="43" spans="2:17" ht="17.25" thickTop="1" thickBot="1" x14ac:dyDescent="0.3">
      <c r="B43" s="196" t="s">
        <v>59</v>
      </c>
      <c r="C43" s="134">
        <v>0</v>
      </c>
      <c r="D43" s="197">
        <v>0</v>
      </c>
      <c r="E43" s="134">
        <v>0</v>
      </c>
      <c r="F43" s="197">
        <v>0</v>
      </c>
      <c r="G43" s="134">
        <v>0</v>
      </c>
      <c r="H43" s="197">
        <v>0</v>
      </c>
      <c r="I43" s="134">
        <v>0</v>
      </c>
      <c r="J43" s="197">
        <v>0</v>
      </c>
      <c r="K43" s="134">
        <v>2</v>
      </c>
      <c r="L43" s="197">
        <v>8</v>
      </c>
      <c r="M43" s="134">
        <v>8</v>
      </c>
      <c r="N43" s="197">
        <v>4</v>
      </c>
      <c r="O43" s="134">
        <v>10</v>
      </c>
      <c r="P43" s="197">
        <v>12</v>
      </c>
      <c r="Q43" s="134">
        <v>22</v>
      </c>
    </row>
    <row r="44" spans="2:17" ht="17.25" thickTop="1" thickBot="1" x14ac:dyDescent="0.3">
      <c r="B44" s="196" t="s">
        <v>60</v>
      </c>
      <c r="C44" s="134">
        <v>0</v>
      </c>
      <c r="D44" s="197">
        <v>0</v>
      </c>
      <c r="E44" s="134">
        <v>0</v>
      </c>
      <c r="F44" s="197">
        <v>0</v>
      </c>
      <c r="G44" s="134">
        <v>0</v>
      </c>
      <c r="H44" s="197">
        <v>0</v>
      </c>
      <c r="I44" s="134">
        <v>0</v>
      </c>
      <c r="J44" s="197">
        <v>0</v>
      </c>
      <c r="K44" s="134">
        <v>4</v>
      </c>
      <c r="L44" s="197">
        <v>5</v>
      </c>
      <c r="M44" s="134">
        <v>6</v>
      </c>
      <c r="N44" s="197">
        <v>16</v>
      </c>
      <c r="O44" s="134">
        <v>10</v>
      </c>
      <c r="P44" s="197">
        <v>21</v>
      </c>
      <c r="Q44" s="134">
        <v>31</v>
      </c>
    </row>
    <row r="45" spans="2:17" ht="17.25" thickTop="1" thickBot="1" x14ac:dyDescent="0.3">
      <c r="B45" s="200" t="s">
        <v>61</v>
      </c>
      <c r="C45" s="137">
        <v>0</v>
      </c>
      <c r="D45" s="201">
        <v>0</v>
      </c>
      <c r="E45" s="137">
        <v>0</v>
      </c>
      <c r="F45" s="201">
        <v>0</v>
      </c>
      <c r="G45" s="137">
        <v>0</v>
      </c>
      <c r="H45" s="201">
        <v>0</v>
      </c>
      <c r="I45" s="137">
        <v>0</v>
      </c>
      <c r="J45" s="201">
        <v>0</v>
      </c>
      <c r="K45" s="137">
        <v>0</v>
      </c>
      <c r="L45" s="201">
        <v>0</v>
      </c>
      <c r="M45" s="137">
        <v>23</v>
      </c>
      <c r="N45" s="201">
        <v>7</v>
      </c>
      <c r="O45" s="137">
        <v>23</v>
      </c>
      <c r="P45" s="201">
        <v>7</v>
      </c>
      <c r="Q45" s="137">
        <v>30</v>
      </c>
    </row>
    <row r="46" spans="2:17" ht="17.25" thickTop="1" thickBot="1" x14ac:dyDescent="0.3">
      <c r="B46" s="196" t="s">
        <v>62</v>
      </c>
      <c r="C46" s="135">
        <v>0</v>
      </c>
      <c r="D46" s="207">
        <v>0</v>
      </c>
      <c r="E46" s="135">
        <v>0</v>
      </c>
      <c r="F46" s="207">
        <v>0</v>
      </c>
      <c r="G46" s="135">
        <v>0</v>
      </c>
      <c r="H46" s="207">
        <v>0</v>
      </c>
      <c r="I46" s="135">
        <v>0</v>
      </c>
      <c r="J46" s="207">
        <v>0</v>
      </c>
      <c r="K46" s="135">
        <v>0</v>
      </c>
      <c r="L46" s="207">
        <v>0</v>
      </c>
      <c r="M46" s="135">
        <v>23</v>
      </c>
      <c r="N46" s="207">
        <v>7</v>
      </c>
      <c r="O46" s="135">
        <v>23</v>
      </c>
      <c r="P46" s="207">
        <v>7</v>
      </c>
      <c r="Q46" s="135">
        <v>30</v>
      </c>
    </row>
    <row r="47" spans="2:17" ht="17.25" thickTop="1" thickBot="1" x14ac:dyDescent="0.3">
      <c r="B47" s="208" t="s">
        <v>63</v>
      </c>
      <c r="C47" s="136">
        <v>0</v>
      </c>
      <c r="D47" s="209">
        <v>1</v>
      </c>
      <c r="E47" s="136">
        <v>0</v>
      </c>
      <c r="F47" s="209">
        <v>0</v>
      </c>
      <c r="G47" s="136">
        <v>0</v>
      </c>
      <c r="H47" s="209">
        <v>0</v>
      </c>
      <c r="I47" s="136">
        <v>0</v>
      </c>
      <c r="J47" s="209">
        <v>0</v>
      </c>
      <c r="K47" s="136">
        <v>0</v>
      </c>
      <c r="L47" s="209">
        <v>1</v>
      </c>
      <c r="M47" s="136">
        <v>8</v>
      </c>
      <c r="N47" s="209">
        <v>9</v>
      </c>
      <c r="O47" s="136">
        <v>8</v>
      </c>
      <c r="P47" s="209">
        <v>11</v>
      </c>
      <c r="Q47" s="136">
        <v>19</v>
      </c>
    </row>
    <row r="48" spans="2:17" ht="15" customHeight="1" thickTop="1" thickBot="1" x14ac:dyDescent="0.3">
      <c r="B48" s="210" t="s">
        <v>63</v>
      </c>
      <c r="C48" s="211">
        <v>0</v>
      </c>
      <c r="D48" s="212">
        <v>1</v>
      </c>
      <c r="E48" s="140">
        <v>0</v>
      </c>
      <c r="F48" s="212">
        <v>0</v>
      </c>
      <c r="G48" s="140">
        <v>0</v>
      </c>
      <c r="H48" s="212">
        <v>0</v>
      </c>
      <c r="I48" s="140">
        <v>0</v>
      </c>
      <c r="J48" s="212">
        <v>0</v>
      </c>
      <c r="K48" s="140">
        <v>0</v>
      </c>
      <c r="L48" s="212">
        <v>1</v>
      </c>
      <c r="M48" s="140">
        <v>8</v>
      </c>
      <c r="N48" s="212">
        <v>9</v>
      </c>
      <c r="O48" s="140">
        <v>8</v>
      </c>
      <c r="P48" s="212">
        <v>11</v>
      </c>
      <c r="Q48" s="140">
        <v>19</v>
      </c>
    </row>
    <row r="49" spans="2:17" ht="19.5" thickBot="1" x14ac:dyDescent="0.3">
      <c r="B49" s="213" t="s">
        <v>73</v>
      </c>
      <c r="C49" s="141">
        <v>2</v>
      </c>
      <c r="D49" s="214">
        <v>3</v>
      </c>
      <c r="E49" s="141">
        <v>2</v>
      </c>
      <c r="F49" s="215">
        <v>5</v>
      </c>
      <c r="G49" s="141">
        <v>0</v>
      </c>
      <c r="H49" s="215">
        <v>0</v>
      </c>
      <c r="I49" s="141">
        <v>6</v>
      </c>
      <c r="J49" s="215">
        <v>4</v>
      </c>
      <c r="K49" s="141">
        <v>80</v>
      </c>
      <c r="L49" s="215">
        <v>88</v>
      </c>
      <c r="M49" s="141">
        <v>436</v>
      </c>
      <c r="N49" s="215">
        <v>377</v>
      </c>
      <c r="O49" s="141">
        <v>526</v>
      </c>
      <c r="P49" s="215">
        <v>477</v>
      </c>
      <c r="Q49" s="141">
        <v>1003</v>
      </c>
    </row>
    <row r="50" spans="2:17" ht="15" customHeight="1" x14ac:dyDescent="0.25">
      <c r="B50" s="38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38"/>
    </row>
    <row r="51" spans="2:17" ht="15" customHeight="1" thickBot="1" x14ac:dyDescent="0.3">
      <c r="B51" s="38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38"/>
    </row>
    <row r="52" spans="2:17" ht="19.5" thickBot="1" x14ac:dyDescent="0.3">
      <c r="B52" s="83"/>
      <c r="C52" s="348" t="str">
        <f>C6</f>
        <v>Promedios Acumulados 2023-1 por Género</v>
      </c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 t="s">
        <v>72</v>
      </c>
      <c r="P52" s="348"/>
      <c r="Q52" s="348" t="s">
        <v>73</v>
      </c>
    </row>
    <row r="53" spans="2:17" ht="15" customHeight="1" thickBot="1" x14ac:dyDescent="0.3">
      <c r="B53" s="348" t="s">
        <v>17</v>
      </c>
      <c r="C53" s="348" t="s">
        <v>18</v>
      </c>
      <c r="D53" s="348"/>
      <c r="E53" s="349" t="s">
        <v>19</v>
      </c>
      <c r="F53" s="349"/>
      <c r="G53" s="349" t="s">
        <v>20</v>
      </c>
      <c r="H53" s="349"/>
      <c r="I53" s="349" t="s">
        <v>21</v>
      </c>
      <c r="J53" s="349"/>
      <c r="K53" s="349" t="s">
        <v>22</v>
      </c>
      <c r="L53" s="349"/>
      <c r="M53" s="349" t="s">
        <v>23</v>
      </c>
      <c r="N53" s="349"/>
      <c r="O53" s="348"/>
      <c r="P53" s="348"/>
      <c r="Q53" s="348"/>
    </row>
    <row r="54" spans="2:17" ht="15.75" customHeight="1" thickBot="1" x14ac:dyDescent="0.3">
      <c r="B54" s="348"/>
      <c r="C54" s="66" t="s">
        <v>74</v>
      </c>
      <c r="D54" s="67" t="s">
        <v>75</v>
      </c>
      <c r="E54" s="66" t="s">
        <v>74</v>
      </c>
      <c r="F54" s="80" t="s">
        <v>75</v>
      </c>
      <c r="G54" s="66" t="s">
        <v>74</v>
      </c>
      <c r="H54" s="81" t="s">
        <v>75</v>
      </c>
      <c r="I54" s="66" t="s">
        <v>74</v>
      </c>
      <c r="J54" s="67" t="s">
        <v>75</v>
      </c>
      <c r="K54" s="66" t="s">
        <v>74</v>
      </c>
      <c r="L54" s="67" t="s">
        <v>75</v>
      </c>
      <c r="M54" s="66" t="s">
        <v>74</v>
      </c>
      <c r="N54" s="67" t="s">
        <v>75</v>
      </c>
      <c r="O54" s="66" t="s">
        <v>74</v>
      </c>
      <c r="P54" s="67" t="s">
        <v>75</v>
      </c>
      <c r="Q54" s="348"/>
    </row>
    <row r="55" spans="2:17" ht="16.5" thickBot="1" x14ac:dyDescent="0.3">
      <c r="B55" s="7" t="s">
        <v>25</v>
      </c>
      <c r="C55" s="216">
        <f t="shared" ref="C55:C67" si="0">IFERROR(C9/SUM(C9:D9),0)</f>
        <v>0</v>
      </c>
      <c r="D55" s="217">
        <f t="shared" ref="D55:D90" si="1">IFERROR(D9/SUM(C9:D9),0)</f>
        <v>0</v>
      </c>
      <c r="E55" s="216">
        <f t="shared" ref="E55:E90" si="2">IFERROR(E9/SUM(E9:F9),0)</f>
        <v>1</v>
      </c>
      <c r="F55" s="217">
        <f t="shared" ref="F55:F90" si="3">IFERROR(F9/SUM(E9:F9),0)</f>
        <v>0</v>
      </c>
      <c r="G55" s="216">
        <f t="shared" ref="G55:G90" si="4">IFERROR(G9/SUM(G9:H9),0)</f>
        <v>0</v>
      </c>
      <c r="H55" s="217">
        <f t="shared" ref="H55:H90" si="5">IFERROR(H9/SUM(G9:H9),0)</f>
        <v>0</v>
      </c>
      <c r="I55" s="216">
        <f t="shared" ref="I55:I90" si="6">IFERROR(I9/SUM(I9:J9),0)</f>
        <v>0</v>
      </c>
      <c r="J55" s="217">
        <f t="shared" ref="J55:J90" si="7">IFERROR(J9/SUM(I9:J9),0)</f>
        <v>0</v>
      </c>
      <c r="K55" s="216">
        <f t="shared" ref="K55:K90" si="8">IFERROR(K9/SUM(K9:L9),0)</f>
        <v>0.5</v>
      </c>
      <c r="L55" s="217">
        <f t="shared" ref="L55:L90" si="9">IFERROR(L9/SUM(K9:L9),0)</f>
        <v>0.5</v>
      </c>
      <c r="M55" s="216">
        <f t="shared" ref="M55:M90" si="10">IFERROR(M9/SUM(M9:N9),0)</f>
        <v>0.62831858407079644</v>
      </c>
      <c r="N55" s="217">
        <f t="shared" ref="N55:N90" si="11">IFERROR(N9/SUM(M9:N9),0)</f>
        <v>0.37168141592920356</v>
      </c>
      <c r="O55" s="216">
        <f t="shared" ref="O55:O90" si="12">IFERROR(O9/SUM(O9:P9),0)</f>
        <v>0.61363636363636365</v>
      </c>
      <c r="P55" s="217">
        <f t="shared" ref="P55:P90" si="13">IFERROR(P9/SUM(O9:P9),0)</f>
        <v>0.38636363636363635</v>
      </c>
      <c r="Q55" s="133">
        <f t="shared" ref="Q55:Q95" si="14">Q9</f>
        <v>132</v>
      </c>
    </row>
    <row r="56" spans="2:17" ht="17.25" thickTop="1" thickBot="1" x14ac:dyDescent="0.3">
      <c r="B56" s="10" t="s">
        <v>26</v>
      </c>
      <c r="C56" s="88">
        <f t="shared" si="0"/>
        <v>0</v>
      </c>
      <c r="D56" s="89">
        <f t="shared" si="1"/>
        <v>0</v>
      </c>
      <c r="E56" s="88">
        <f t="shared" si="2"/>
        <v>1</v>
      </c>
      <c r="F56" s="89">
        <f t="shared" si="3"/>
        <v>0</v>
      </c>
      <c r="G56" s="88">
        <f t="shared" si="4"/>
        <v>0</v>
      </c>
      <c r="H56" s="89">
        <f t="shared" si="5"/>
        <v>0</v>
      </c>
      <c r="I56" s="88">
        <f t="shared" si="6"/>
        <v>0</v>
      </c>
      <c r="J56" s="89">
        <f t="shared" si="7"/>
        <v>0</v>
      </c>
      <c r="K56" s="88">
        <f t="shared" si="8"/>
        <v>0.4</v>
      </c>
      <c r="L56" s="89">
        <f t="shared" si="9"/>
        <v>0.6</v>
      </c>
      <c r="M56" s="88">
        <f t="shared" si="10"/>
        <v>0.51851851851851849</v>
      </c>
      <c r="N56" s="89">
        <f t="shared" si="11"/>
        <v>0.48148148148148145</v>
      </c>
      <c r="O56" s="88">
        <f t="shared" si="12"/>
        <v>0.51515151515151514</v>
      </c>
      <c r="P56" s="89">
        <f t="shared" si="13"/>
        <v>0.48484848484848486</v>
      </c>
      <c r="Q56" s="134">
        <f t="shared" si="14"/>
        <v>33</v>
      </c>
    </row>
    <row r="57" spans="2:17" ht="17.25" thickTop="1" thickBot="1" x14ac:dyDescent="0.3">
      <c r="B57" s="10" t="s">
        <v>27</v>
      </c>
      <c r="C57" s="88">
        <f t="shared" si="0"/>
        <v>0</v>
      </c>
      <c r="D57" s="89">
        <f t="shared" si="1"/>
        <v>0</v>
      </c>
      <c r="E57" s="88">
        <f t="shared" si="2"/>
        <v>0</v>
      </c>
      <c r="F57" s="89">
        <f t="shared" si="3"/>
        <v>0</v>
      </c>
      <c r="G57" s="88">
        <f t="shared" si="4"/>
        <v>0</v>
      </c>
      <c r="H57" s="89">
        <f t="shared" si="5"/>
        <v>0</v>
      </c>
      <c r="I57" s="88">
        <f t="shared" si="6"/>
        <v>0</v>
      </c>
      <c r="J57" s="89">
        <f t="shared" si="7"/>
        <v>0</v>
      </c>
      <c r="K57" s="88">
        <f t="shared" si="8"/>
        <v>0.25</v>
      </c>
      <c r="L57" s="89">
        <f t="shared" si="9"/>
        <v>0.75</v>
      </c>
      <c r="M57" s="88">
        <f t="shared" si="10"/>
        <v>0.69444444444444442</v>
      </c>
      <c r="N57" s="89">
        <f t="shared" si="11"/>
        <v>0.30555555555555558</v>
      </c>
      <c r="O57" s="88">
        <f t="shared" si="12"/>
        <v>0.67105263157894735</v>
      </c>
      <c r="P57" s="89">
        <f t="shared" si="13"/>
        <v>0.32894736842105265</v>
      </c>
      <c r="Q57" s="134">
        <f t="shared" si="14"/>
        <v>76</v>
      </c>
    </row>
    <row r="58" spans="2:17" ht="17.25" thickTop="1" thickBot="1" x14ac:dyDescent="0.3">
      <c r="B58" s="10" t="s">
        <v>28</v>
      </c>
      <c r="C58" s="90">
        <f t="shared" si="0"/>
        <v>0</v>
      </c>
      <c r="D58" s="91">
        <f t="shared" si="1"/>
        <v>0</v>
      </c>
      <c r="E58" s="90">
        <f t="shared" si="2"/>
        <v>0</v>
      </c>
      <c r="F58" s="91">
        <f t="shared" si="3"/>
        <v>0</v>
      </c>
      <c r="G58" s="90">
        <f t="shared" si="4"/>
        <v>0</v>
      </c>
      <c r="H58" s="91">
        <f t="shared" si="5"/>
        <v>0</v>
      </c>
      <c r="I58" s="90">
        <f t="shared" si="6"/>
        <v>0</v>
      </c>
      <c r="J58" s="91">
        <f t="shared" si="7"/>
        <v>0</v>
      </c>
      <c r="K58" s="90">
        <f t="shared" si="8"/>
        <v>0.66666666666666663</v>
      </c>
      <c r="L58" s="91">
        <f t="shared" si="9"/>
        <v>0.33333333333333331</v>
      </c>
      <c r="M58" s="90">
        <f t="shared" si="10"/>
        <v>0.5</v>
      </c>
      <c r="N58" s="91">
        <f t="shared" si="11"/>
        <v>0.5</v>
      </c>
      <c r="O58" s="90">
        <f t="shared" si="12"/>
        <v>0.56521739130434778</v>
      </c>
      <c r="P58" s="91">
        <f t="shared" si="13"/>
        <v>0.43478260869565216</v>
      </c>
      <c r="Q58" s="135">
        <f t="shared" si="14"/>
        <v>23</v>
      </c>
    </row>
    <row r="59" spans="2:17" ht="39" customHeight="1" thickTop="1" thickBot="1" x14ac:dyDescent="0.3">
      <c r="B59" s="70" t="s">
        <v>65</v>
      </c>
      <c r="C59" s="92">
        <f t="shared" si="0"/>
        <v>0</v>
      </c>
      <c r="D59" s="93">
        <f t="shared" si="1"/>
        <v>0</v>
      </c>
      <c r="E59" s="92">
        <f t="shared" si="2"/>
        <v>0</v>
      </c>
      <c r="F59" s="93">
        <f t="shared" si="3"/>
        <v>0</v>
      </c>
      <c r="G59" s="92">
        <f>IFERROR(G13/SUM(G13:H13),0)</f>
        <v>0</v>
      </c>
      <c r="H59" s="93">
        <f t="shared" si="5"/>
        <v>0</v>
      </c>
      <c r="I59" s="92">
        <f t="shared" si="6"/>
        <v>0</v>
      </c>
      <c r="J59" s="93">
        <f t="shared" si="7"/>
        <v>0</v>
      </c>
      <c r="K59" s="92">
        <f t="shared" si="8"/>
        <v>0.53846153846153844</v>
      </c>
      <c r="L59" s="93">
        <f t="shared" si="9"/>
        <v>0.46153846153846156</v>
      </c>
      <c r="M59" s="92">
        <f t="shared" si="10"/>
        <v>0.52941176470588236</v>
      </c>
      <c r="N59" s="93">
        <f t="shared" si="11"/>
        <v>0.47058823529411764</v>
      </c>
      <c r="O59" s="92">
        <f t="shared" si="12"/>
        <v>0.53061224489795922</v>
      </c>
      <c r="P59" s="93">
        <f t="shared" si="13"/>
        <v>0.46938775510204084</v>
      </c>
      <c r="Q59" s="136">
        <f t="shared" si="14"/>
        <v>98</v>
      </c>
    </row>
    <row r="60" spans="2:17" ht="17.25" thickTop="1" thickBot="1" x14ac:dyDescent="0.3">
      <c r="B60" s="10" t="s">
        <v>30</v>
      </c>
      <c r="C60" s="88">
        <f t="shared" si="0"/>
        <v>0</v>
      </c>
      <c r="D60" s="89">
        <f t="shared" si="1"/>
        <v>0</v>
      </c>
      <c r="E60" s="88">
        <f t="shared" si="2"/>
        <v>0</v>
      </c>
      <c r="F60" s="89">
        <f t="shared" si="3"/>
        <v>0</v>
      </c>
      <c r="G60" s="88">
        <f t="shared" si="4"/>
        <v>0</v>
      </c>
      <c r="H60" s="89">
        <f t="shared" si="5"/>
        <v>0</v>
      </c>
      <c r="I60" s="88">
        <f t="shared" si="6"/>
        <v>0</v>
      </c>
      <c r="J60" s="89">
        <f t="shared" si="7"/>
        <v>0</v>
      </c>
      <c r="K60" s="88">
        <f t="shared" si="8"/>
        <v>0.54545454545454541</v>
      </c>
      <c r="L60" s="89">
        <f t="shared" si="9"/>
        <v>0.45454545454545453</v>
      </c>
      <c r="M60" s="88">
        <f t="shared" si="10"/>
        <v>0.39583333333333331</v>
      </c>
      <c r="N60" s="89">
        <f t="shared" si="11"/>
        <v>0.60416666666666663</v>
      </c>
      <c r="O60" s="88">
        <f t="shared" si="12"/>
        <v>0.42372881355932202</v>
      </c>
      <c r="P60" s="89">
        <f t="shared" si="13"/>
        <v>0.57627118644067798</v>
      </c>
      <c r="Q60" s="134">
        <f t="shared" si="14"/>
        <v>59</v>
      </c>
    </row>
    <row r="61" spans="2:17" ht="17.25" thickTop="1" thickBot="1" x14ac:dyDescent="0.3">
      <c r="B61" s="10" t="s">
        <v>31</v>
      </c>
      <c r="C61" s="88">
        <f t="shared" si="0"/>
        <v>0</v>
      </c>
      <c r="D61" s="89">
        <f t="shared" si="1"/>
        <v>0</v>
      </c>
      <c r="E61" s="88">
        <f t="shared" si="2"/>
        <v>0</v>
      </c>
      <c r="F61" s="89">
        <f t="shared" si="3"/>
        <v>0</v>
      </c>
      <c r="G61" s="88">
        <f t="shared" si="4"/>
        <v>0</v>
      </c>
      <c r="H61" s="89">
        <f t="shared" si="5"/>
        <v>0</v>
      </c>
      <c r="I61" s="88">
        <f t="shared" si="6"/>
        <v>0</v>
      </c>
      <c r="J61" s="89">
        <f t="shared" si="7"/>
        <v>0</v>
      </c>
      <c r="K61" s="88">
        <f t="shared" si="8"/>
        <v>0</v>
      </c>
      <c r="L61" s="89">
        <f t="shared" si="9"/>
        <v>1</v>
      </c>
      <c r="M61" s="88">
        <f t="shared" si="10"/>
        <v>0.58333333333333337</v>
      </c>
      <c r="N61" s="89">
        <f t="shared" si="11"/>
        <v>0.41666666666666669</v>
      </c>
      <c r="O61" s="88">
        <f t="shared" si="12"/>
        <v>0.53846153846153844</v>
      </c>
      <c r="P61" s="89">
        <f t="shared" si="13"/>
        <v>0.46153846153846156</v>
      </c>
      <c r="Q61" s="134">
        <f t="shared" si="14"/>
        <v>13</v>
      </c>
    </row>
    <row r="62" spans="2:17" ht="17.25" thickTop="1" thickBot="1" x14ac:dyDescent="0.3">
      <c r="B62" s="10" t="s">
        <v>32</v>
      </c>
      <c r="C62" s="88">
        <f t="shared" si="0"/>
        <v>0</v>
      </c>
      <c r="D62" s="89">
        <f t="shared" si="1"/>
        <v>0</v>
      </c>
      <c r="E62" s="88">
        <f t="shared" si="2"/>
        <v>0</v>
      </c>
      <c r="F62" s="89">
        <f t="shared" si="3"/>
        <v>0</v>
      </c>
      <c r="G62" s="88">
        <f t="shared" si="4"/>
        <v>0</v>
      </c>
      <c r="H62" s="89">
        <f t="shared" si="5"/>
        <v>0</v>
      </c>
      <c r="I62" s="88">
        <f t="shared" si="6"/>
        <v>0</v>
      </c>
      <c r="J62" s="89">
        <f t="shared" si="7"/>
        <v>0</v>
      </c>
      <c r="K62" s="88">
        <f t="shared" si="8"/>
        <v>1</v>
      </c>
      <c r="L62" s="89">
        <f t="shared" si="9"/>
        <v>0</v>
      </c>
      <c r="M62" s="88">
        <f t="shared" si="10"/>
        <v>0.76</v>
      </c>
      <c r="N62" s="89">
        <f t="shared" si="11"/>
        <v>0.24</v>
      </c>
      <c r="O62" s="88">
        <f t="shared" si="12"/>
        <v>0.76923076923076927</v>
      </c>
      <c r="P62" s="89">
        <f t="shared" si="13"/>
        <v>0.23076923076923078</v>
      </c>
      <c r="Q62" s="134">
        <f t="shared" si="14"/>
        <v>26</v>
      </c>
    </row>
    <row r="63" spans="2:17" ht="17.25" thickTop="1" thickBot="1" x14ac:dyDescent="0.3">
      <c r="B63" s="16" t="s">
        <v>33</v>
      </c>
      <c r="C63" s="94">
        <f t="shared" si="0"/>
        <v>0</v>
      </c>
      <c r="D63" s="95">
        <f t="shared" si="1"/>
        <v>0</v>
      </c>
      <c r="E63" s="94">
        <f t="shared" si="2"/>
        <v>0</v>
      </c>
      <c r="F63" s="95">
        <f t="shared" si="3"/>
        <v>0</v>
      </c>
      <c r="G63" s="94">
        <f t="shared" si="4"/>
        <v>0</v>
      </c>
      <c r="H63" s="95">
        <f t="shared" si="5"/>
        <v>0</v>
      </c>
      <c r="I63" s="94">
        <f t="shared" si="6"/>
        <v>1</v>
      </c>
      <c r="J63" s="95">
        <f t="shared" si="7"/>
        <v>0</v>
      </c>
      <c r="K63" s="94">
        <f t="shared" si="8"/>
        <v>0.8571428571428571</v>
      </c>
      <c r="L63" s="95">
        <f t="shared" si="9"/>
        <v>0.14285714285714285</v>
      </c>
      <c r="M63" s="94">
        <f t="shared" si="10"/>
        <v>0.63888888888888884</v>
      </c>
      <c r="N63" s="95">
        <f t="shared" si="11"/>
        <v>0.3611111111111111</v>
      </c>
      <c r="O63" s="94">
        <f t="shared" si="12"/>
        <v>0.68888888888888888</v>
      </c>
      <c r="P63" s="95">
        <f t="shared" si="13"/>
        <v>0.31111111111111112</v>
      </c>
      <c r="Q63" s="137">
        <f t="shared" si="14"/>
        <v>45</v>
      </c>
    </row>
    <row r="64" spans="2:17" ht="17.25" thickTop="1" thickBot="1" x14ac:dyDescent="0.3">
      <c r="B64" s="10" t="s">
        <v>34</v>
      </c>
      <c r="C64" s="88">
        <f t="shared" si="0"/>
        <v>0</v>
      </c>
      <c r="D64" s="89">
        <f t="shared" si="1"/>
        <v>0</v>
      </c>
      <c r="E64" s="88">
        <f t="shared" si="2"/>
        <v>0</v>
      </c>
      <c r="F64" s="89">
        <f t="shared" si="3"/>
        <v>0</v>
      </c>
      <c r="G64" s="88">
        <f t="shared" si="4"/>
        <v>0</v>
      </c>
      <c r="H64" s="89">
        <f t="shared" si="5"/>
        <v>0</v>
      </c>
      <c r="I64" s="88">
        <f t="shared" si="6"/>
        <v>1</v>
      </c>
      <c r="J64" s="89">
        <f t="shared" si="7"/>
        <v>0</v>
      </c>
      <c r="K64" s="88">
        <f t="shared" si="8"/>
        <v>1</v>
      </c>
      <c r="L64" s="89">
        <f t="shared" si="9"/>
        <v>0</v>
      </c>
      <c r="M64" s="88">
        <f t="shared" si="10"/>
        <v>0.5714285714285714</v>
      </c>
      <c r="N64" s="89">
        <f t="shared" si="11"/>
        <v>0.42857142857142855</v>
      </c>
      <c r="O64" s="88">
        <f t="shared" si="12"/>
        <v>0.63636363636363635</v>
      </c>
      <c r="P64" s="89">
        <f t="shared" si="13"/>
        <v>0.36363636363636365</v>
      </c>
      <c r="Q64" s="134">
        <f t="shared" si="14"/>
        <v>33</v>
      </c>
    </row>
    <row r="65" spans="2:17" ht="17.25" thickTop="1" thickBot="1" x14ac:dyDescent="0.3">
      <c r="B65" s="10" t="s">
        <v>35</v>
      </c>
      <c r="C65" s="88">
        <f t="shared" si="0"/>
        <v>0</v>
      </c>
      <c r="D65" s="89">
        <f t="shared" si="1"/>
        <v>0</v>
      </c>
      <c r="E65" s="88">
        <f t="shared" si="2"/>
        <v>0</v>
      </c>
      <c r="F65" s="89">
        <f t="shared" si="3"/>
        <v>0</v>
      </c>
      <c r="G65" s="88">
        <f t="shared" si="4"/>
        <v>0</v>
      </c>
      <c r="H65" s="89">
        <f t="shared" si="5"/>
        <v>0</v>
      </c>
      <c r="I65" s="88">
        <f t="shared" si="6"/>
        <v>0</v>
      </c>
      <c r="J65" s="89">
        <f t="shared" si="7"/>
        <v>0</v>
      </c>
      <c r="K65" s="88">
        <f t="shared" si="8"/>
        <v>1</v>
      </c>
      <c r="L65" s="89">
        <f t="shared" si="9"/>
        <v>0</v>
      </c>
      <c r="M65" s="88">
        <f t="shared" si="10"/>
        <v>0.83333333333333337</v>
      </c>
      <c r="N65" s="89">
        <f t="shared" si="11"/>
        <v>0.16666666666666666</v>
      </c>
      <c r="O65" s="88">
        <f t="shared" si="12"/>
        <v>0.875</v>
      </c>
      <c r="P65" s="89">
        <f t="shared" si="13"/>
        <v>0.125</v>
      </c>
      <c r="Q65" s="134">
        <f t="shared" si="14"/>
        <v>8</v>
      </c>
    </row>
    <row r="66" spans="2:17" ht="17.25" thickTop="1" thickBot="1" x14ac:dyDescent="0.3">
      <c r="B66" s="10" t="s">
        <v>36</v>
      </c>
      <c r="C66" s="88">
        <f t="shared" si="0"/>
        <v>0</v>
      </c>
      <c r="D66" s="89">
        <f t="shared" si="1"/>
        <v>0</v>
      </c>
      <c r="E66" s="88">
        <f t="shared" si="2"/>
        <v>0</v>
      </c>
      <c r="F66" s="89">
        <f t="shared" si="3"/>
        <v>0</v>
      </c>
      <c r="G66" s="88">
        <f t="shared" si="4"/>
        <v>0</v>
      </c>
      <c r="H66" s="89">
        <f t="shared" si="5"/>
        <v>0</v>
      </c>
      <c r="I66" s="88">
        <f t="shared" si="6"/>
        <v>1</v>
      </c>
      <c r="J66" s="89">
        <f t="shared" si="7"/>
        <v>0</v>
      </c>
      <c r="K66" s="88">
        <f t="shared" si="8"/>
        <v>0</v>
      </c>
      <c r="L66" s="89">
        <f t="shared" si="9"/>
        <v>1</v>
      </c>
      <c r="M66" s="88">
        <f t="shared" si="10"/>
        <v>1</v>
      </c>
      <c r="N66" s="89">
        <f t="shared" si="11"/>
        <v>0</v>
      </c>
      <c r="O66" s="88">
        <f t="shared" si="12"/>
        <v>0.75</v>
      </c>
      <c r="P66" s="89">
        <f t="shared" si="13"/>
        <v>0.25</v>
      </c>
      <c r="Q66" s="134">
        <f t="shared" si="14"/>
        <v>4</v>
      </c>
    </row>
    <row r="67" spans="2:17" ht="17.25" thickTop="1" thickBot="1" x14ac:dyDescent="0.3">
      <c r="B67" s="19" t="s">
        <v>37</v>
      </c>
      <c r="C67" s="86">
        <f t="shared" si="0"/>
        <v>0.5</v>
      </c>
      <c r="D67" s="87">
        <f t="shared" si="1"/>
        <v>0.5</v>
      </c>
      <c r="E67" s="86">
        <f t="shared" si="2"/>
        <v>0.16666666666666666</v>
      </c>
      <c r="F67" s="87">
        <f t="shared" si="3"/>
        <v>0.83333333333333337</v>
      </c>
      <c r="G67" s="86">
        <f t="shared" si="4"/>
        <v>0</v>
      </c>
      <c r="H67" s="87">
        <f t="shared" si="5"/>
        <v>0</v>
      </c>
      <c r="I67" s="86">
        <f t="shared" si="6"/>
        <v>0.5</v>
      </c>
      <c r="J67" s="87">
        <f t="shared" si="7"/>
        <v>0.5</v>
      </c>
      <c r="K67" s="86">
        <f t="shared" si="8"/>
        <v>0.46153846153846156</v>
      </c>
      <c r="L67" s="87">
        <f t="shared" si="9"/>
        <v>0.53846153846153844</v>
      </c>
      <c r="M67" s="86">
        <f t="shared" si="10"/>
        <v>0.3745928338762215</v>
      </c>
      <c r="N67" s="87">
        <f t="shared" si="11"/>
        <v>0.62540716612377845</v>
      </c>
      <c r="O67" s="86">
        <f t="shared" si="12"/>
        <v>0.39578454332552693</v>
      </c>
      <c r="P67" s="87">
        <f t="shared" si="13"/>
        <v>0.60421545667447307</v>
      </c>
      <c r="Q67" s="138">
        <f t="shared" si="14"/>
        <v>427</v>
      </c>
    </row>
    <row r="68" spans="2:17" ht="17.25" thickTop="1" thickBot="1" x14ac:dyDescent="0.3">
      <c r="B68" s="20" t="s">
        <v>38</v>
      </c>
      <c r="C68" s="96">
        <f t="shared" ref="C68:C90" si="15">IFERROR(C22/SUM(C22:D22),0)</f>
        <v>0</v>
      </c>
      <c r="D68" s="97">
        <f t="shared" si="1"/>
        <v>0</v>
      </c>
      <c r="E68" s="96">
        <f t="shared" si="2"/>
        <v>0</v>
      </c>
      <c r="F68" s="97">
        <f t="shared" si="3"/>
        <v>0</v>
      </c>
      <c r="G68" s="96">
        <f t="shared" si="4"/>
        <v>0</v>
      </c>
      <c r="H68" s="97">
        <f t="shared" si="5"/>
        <v>0</v>
      </c>
      <c r="I68" s="96">
        <f t="shared" si="6"/>
        <v>0.75</v>
      </c>
      <c r="J68" s="97">
        <f t="shared" si="7"/>
        <v>0.25</v>
      </c>
      <c r="K68" s="96">
        <f t="shared" si="8"/>
        <v>0.55000000000000004</v>
      </c>
      <c r="L68" s="97">
        <f t="shared" si="9"/>
        <v>0.45</v>
      </c>
      <c r="M68" s="96">
        <f t="shared" si="10"/>
        <v>0.42857142857142855</v>
      </c>
      <c r="N68" s="97">
        <f t="shared" si="11"/>
        <v>0.5714285714285714</v>
      </c>
      <c r="O68" s="96">
        <f t="shared" si="12"/>
        <v>0.47945205479452052</v>
      </c>
      <c r="P68" s="97">
        <f t="shared" si="13"/>
        <v>0.52054794520547942</v>
      </c>
      <c r="Q68" s="139">
        <f t="shared" si="14"/>
        <v>73</v>
      </c>
    </row>
    <row r="69" spans="2:17" ht="17.25" thickTop="1" thickBot="1" x14ac:dyDescent="0.3">
      <c r="B69" s="10" t="s">
        <v>39</v>
      </c>
      <c r="C69" s="88">
        <f t="shared" si="15"/>
        <v>0.5</v>
      </c>
      <c r="D69" s="89">
        <f t="shared" si="1"/>
        <v>0.5</v>
      </c>
      <c r="E69" s="88">
        <f t="shared" si="2"/>
        <v>0.2</v>
      </c>
      <c r="F69" s="89">
        <f t="shared" si="3"/>
        <v>0.8</v>
      </c>
      <c r="G69" s="88">
        <f t="shared" si="4"/>
        <v>0</v>
      </c>
      <c r="H69" s="89">
        <f t="shared" si="5"/>
        <v>0</v>
      </c>
      <c r="I69" s="88">
        <f t="shared" si="6"/>
        <v>0</v>
      </c>
      <c r="J69" s="89">
        <f t="shared" si="7"/>
        <v>0</v>
      </c>
      <c r="K69" s="88">
        <f t="shared" si="8"/>
        <v>0.34482758620689657</v>
      </c>
      <c r="L69" s="89">
        <f t="shared" si="9"/>
        <v>0.65517241379310343</v>
      </c>
      <c r="M69" s="88">
        <f t="shared" si="10"/>
        <v>0.33333333333333331</v>
      </c>
      <c r="N69" s="89">
        <f t="shared" si="11"/>
        <v>0.66666666666666663</v>
      </c>
      <c r="O69" s="88">
        <f t="shared" si="12"/>
        <v>0.33333333333333331</v>
      </c>
      <c r="P69" s="89">
        <f t="shared" si="13"/>
        <v>0.66666666666666663</v>
      </c>
      <c r="Q69" s="134">
        <f t="shared" si="14"/>
        <v>111</v>
      </c>
    </row>
    <row r="70" spans="2:17" ht="17.25" thickTop="1" thickBot="1" x14ac:dyDescent="0.3">
      <c r="B70" s="10" t="s">
        <v>40</v>
      </c>
      <c r="C70" s="88">
        <f t="shared" si="15"/>
        <v>1</v>
      </c>
      <c r="D70" s="89">
        <f t="shared" si="1"/>
        <v>0</v>
      </c>
      <c r="E70" s="88">
        <f t="shared" si="2"/>
        <v>0</v>
      </c>
      <c r="F70" s="89">
        <f t="shared" si="3"/>
        <v>1</v>
      </c>
      <c r="G70" s="88">
        <f t="shared" si="4"/>
        <v>0</v>
      </c>
      <c r="H70" s="89">
        <f t="shared" si="5"/>
        <v>0</v>
      </c>
      <c r="I70" s="88">
        <f t="shared" si="6"/>
        <v>0</v>
      </c>
      <c r="J70" s="89">
        <f t="shared" si="7"/>
        <v>1</v>
      </c>
      <c r="K70" s="88">
        <f t="shared" si="8"/>
        <v>0.14285714285714285</v>
      </c>
      <c r="L70" s="89">
        <f t="shared" si="9"/>
        <v>0.8571428571428571</v>
      </c>
      <c r="M70" s="88">
        <f t="shared" si="10"/>
        <v>0.40909090909090912</v>
      </c>
      <c r="N70" s="89">
        <f t="shared" si="11"/>
        <v>0.59090909090909094</v>
      </c>
      <c r="O70" s="88">
        <f t="shared" si="12"/>
        <v>0.34375</v>
      </c>
      <c r="P70" s="89">
        <f t="shared" si="13"/>
        <v>0.65625</v>
      </c>
      <c r="Q70" s="134">
        <f t="shared" si="14"/>
        <v>32</v>
      </c>
    </row>
    <row r="71" spans="2:17" ht="17.25" thickTop="1" thickBot="1" x14ac:dyDescent="0.3">
      <c r="B71" s="20" t="s">
        <v>41</v>
      </c>
      <c r="C71" s="96">
        <f t="shared" si="15"/>
        <v>0</v>
      </c>
      <c r="D71" s="97">
        <f t="shared" si="1"/>
        <v>1</v>
      </c>
      <c r="E71" s="96">
        <f t="shared" si="2"/>
        <v>0</v>
      </c>
      <c r="F71" s="97">
        <f t="shared" si="3"/>
        <v>0</v>
      </c>
      <c r="G71" s="96">
        <f t="shared" si="4"/>
        <v>0</v>
      </c>
      <c r="H71" s="97">
        <f t="shared" si="5"/>
        <v>0</v>
      </c>
      <c r="I71" s="96">
        <f t="shared" si="6"/>
        <v>0</v>
      </c>
      <c r="J71" s="97">
        <f t="shared" si="7"/>
        <v>0</v>
      </c>
      <c r="K71" s="96">
        <f t="shared" si="8"/>
        <v>0.53846153846153844</v>
      </c>
      <c r="L71" s="97">
        <f t="shared" si="9"/>
        <v>0.46153846153846156</v>
      </c>
      <c r="M71" s="96">
        <f t="shared" si="10"/>
        <v>0.28260869565217389</v>
      </c>
      <c r="N71" s="97">
        <f t="shared" si="11"/>
        <v>0.71739130434782605</v>
      </c>
      <c r="O71" s="96">
        <f t="shared" si="12"/>
        <v>0.33333333333333331</v>
      </c>
      <c r="P71" s="97">
        <f t="shared" si="13"/>
        <v>0.66666666666666663</v>
      </c>
      <c r="Q71" s="139">
        <f t="shared" si="14"/>
        <v>60</v>
      </c>
    </row>
    <row r="72" spans="2:17" ht="17.25" thickTop="1" thickBot="1" x14ac:dyDescent="0.3">
      <c r="B72" s="10" t="s">
        <v>42</v>
      </c>
      <c r="C72" s="88">
        <f t="shared" si="15"/>
        <v>0</v>
      </c>
      <c r="D72" s="89">
        <f t="shared" si="1"/>
        <v>0</v>
      </c>
      <c r="E72" s="88">
        <f t="shared" si="2"/>
        <v>0</v>
      </c>
      <c r="F72" s="89">
        <f t="shared" si="3"/>
        <v>0</v>
      </c>
      <c r="G72" s="88">
        <f t="shared" si="4"/>
        <v>0</v>
      </c>
      <c r="H72" s="89">
        <f t="shared" si="5"/>
        <v>0</v>
      </c>
      <c r="I72" s="88">
        <f t="shared" si="6"/>
        <v>0</v>
      </c>
      <c r="J72" s="89">
        <f t="shared" si="7"/>
        <v>0</v>
      </c>
      <c r="K72" s="88">
        <f t="shared" si="8"/>
        <v>0.5</v>
      </c>
      <c r="L72" s="89">
        <f t="shared" si="9"/>
        <v>0.5</v>
      </c>
      <c r="M72" s="88">
        <f t="shared" si="10"/>
        <v>0.59677419354838712</v>
      </c>
      <c r="N72" s="89">
        <f t="shared" si="11"/>
        <v>0.40322580645161288</v>
      </c>
      <c r="O72" s="88">
        <f t="shared" si="12"/>
        <v>0.57317073170731703</v>
      </c>
      <c r="P72" s="89">
        <f t="shared" si="13"/>
        <v>0.42682926829268292</v>
      </c>
      <c r="Q72" s="134">
        <f t="shared" si="14"/>
        <v>82</v>
      </c>
    </row>
    <row r="73" spans="2:17" ht="17.25" thickTop="1" thickBot="1" x14ac:dyDescent="0.3">
      <c r="B73" s="10" t="s">
        <v>43</v>
      </c>
      <c r="C73" s="88">
        <f t="shared" si="15"/>
        <v>0</v>
      </c>
      <c r="D73" s="89">
        <f t="shared" si="1"/>
        <v>0</v>
      </c>
      <c r="E73" s="88">
        <f t="shared" si="2"/>
        <v>0</v>
      </c>
      <c r="F73" s="89">
        <f t="shared" si="3"/>
        <v>0</v>
      </c>
      <c r="G73" s="88">
        <f t="shared" si="4"/>
        <v>0</v>
      </c>
      <c r="H73" s="89">
        <f t="shared" si="5"/>
        <v>0</v>
      </c>
      <c r="I73" s="88">
        <f t="shared" si="6"/>
        <v>0</v>
      </c>
      <c r="J73" s="89">
        <f t="shared" si="7"/>
        <v>1</v>
      </c>
      <c r="K73" s="88">
        <f t="shared" si="8"/>
        <v>0.6</v>
      </c>
      <c r="L73" s="89">
        <f t="shared" si="9"/>
        <v>0.4</v>
      </c>
      <c r="M73" s="88">
        <f t="shared" si="10"/>
        <v>0.18867924528301888</v>
      </c>
      <c r="N73" s="89">
        <f t="shared" si="11"/>
        <v>0.81132075471698117</v>
      </c>
      <c r="O73" s="88">
        <f t="shared" si="12"/>
        <v>0.27536231884057971</v>
      </c>
      <c r="P73" s="89">
        <f t="shared" si="13"/>
        <v>0.72463768115942029</v>
      </c>
      <c r="Q73" s="134">
        <f t="shared" si="14"/>
        <v>69</v>
      </c>
    </row>
    <row r="74" spans="2:17" ht="37.5" customHeight="1" thickTop="1" thickBot="1" x14ac:dyDescent="0.3">
      <c r="B74" s="23" t="s">
        <v>66</v>
      </c>
      <c r="C74" s="94">
        <f t="shared" si="15"/>
        <v>0</v>
      </c>
      <c r="D74" s="95">
        <f t="shared" si="1"/>
        <v>0</v>
      </c>
      <c r="E74" s="94">
        <f t="shared" si="2"/>
        <v>0</v>
      </c>
      <c r="F74" s="95">
        <f t="shared" si="3"/>
        <v>0</v>
      </c>
      <c r="G74" s="94">
        <f t="shared" si="4"/>
        <v>0</v>
      </c>
      <c r="H74" s="95">
        <f t="shared" si="5"/>
        <v>0</v>
      </c>
      <c r="I74" s="94">
        <f t="shared" si="6"/>
        <v>0.5</v>
      </c>
      <c r="J74" s="95">
        <f t="shared" si="7"/>
        <v>0.5</v>
      </c>
      <c r="K74" s="94">
        <f t="shared" si="8"/>
        <v>0.6</v>
      </c>
      <c r="L74" s="95">
        <f t="shared" si="9"/>
        <v>0.4</v>
      </c>
      <c r="M74" s="94">
        <f t="shared" si="10"/>
        <v>0.63636363636363635</v>
      </c>
      <c r="N74" s="95">
        <f t="shared" si="11"/>
        <v>0.36363636363636365</v>
      </c>
      <c r="O74" s="94">
        <f t="shared" si="12"/>
        <v>0.63157894736842102</v>
      </c>
      <c r="P74" s="95">
        <f t="shared" si="13"/>
        <v>0.36842105263157893</v>
      </c>
      <c r="Q74" s="137">
        <f t="shared" si="14"/>
        <v>95</v>
      </c>
    </row>
    <row r="75" spans="2:17" ht="17.25" thickTop="1" thickBot="1" x14ac:dyDescent="0.3">
      <c r="B75" s="20" t="s">
        <v>45</v>
      </c>
      <c r="C75" s="96">
        <f t="shared" si="15"/>
        <v>0</v>
      </c>
      <c r="D75" s="97">
        <f t="shared" si="1"/>
        <v>0</v>
      </c>
      <c r="E75" s="96">
        <f t="shared" si="2"/>
        <v>0</v>
      </c>
      <c r="F75" s="97">
        <f t="shared" si="3"/>
        <v>0</v>
      </c>
      <c r="G75" s="96">
        <f t="shared" si="4"/>
        <v>0</v>
      </c>
      <c r="H75" s="97">
        <f t="shared" si="5"/>
        <v>0</v>
      </c>
      <c r="I75" s="96">
        <f t="shared" si="6"/>
        <v>0</v>
      </c>
      <c r="J75" s="97">
        <f t="shared" si="7"/>
        <v>0</v>
      </c>
      <c r="K75" s="96">
        <f t="shared" si="8"/>
        <v>0</v>
      </c>
      <c r="L75" s="97">
        <f t="shared" si="9"/>
        <v>0</v>
      </c>
      <c r="M75" s="96">
        <f t="shared" si="10"/>
        <v>0.6875</v>
      </c>
      <c r="N75" s="97">
        <f t="shared" si="11"/>
        <v>0.3125</v>
      </c>
      <c r="O75" s="96">
        <f t="shared" si="12"/>
        <v>0.6875</v>
      </c>
      <c r="P75" s="97">
        <f t="shared" si="13"/>
        <v>0.3125</v>
      </c>
      <c r="Q75" s="139">
        <f t="shared" si="14"/>
        <v>32</v>
      </c>
    </row>
    <row r="76" spans="2:17" ht="17.25" thickTop="1" thickBot="1" x14ac:dyDescent="0.3">
      <c r="B76" s="10" t="s">
        <v>46</v>
      </c>
      <c r="C76" s="88">
        <f t="shared" si="15"/>
        <v>0</v>
      </c>
      <c r="D76" s="89">
        <f t="shared" si="1"/>
        <v>0</v>
      </c>
      <c r="E76" s="88">
        <f t="shared" si="2"/>
        <v>0</v>
      </c>
      <c r="F76" s="89">
        <f t="shared" si="3"/>
        <v>0</v>
      </c>
      <c r="G76" s="88">
        <f t="shared" si="4"/>
        <v>0</v>
      </c>
      <c r="H76" s="89">
        <f t="shared" si="5"/>
        <v>0</v>
      </c>
      <c r="I76" s="88">
        <f t="shared" si="6"/>
        <v>0</v>
      </c>
      <c r="J76" s="89">
        <f t="shared" si="7"/>
        <v>0</v>
      </c>
      <c r="K76" s="88">
        <f t="shared" si="8"/>
        <v>0</v>
      </c>
      <c r="L76" s="89">
        <f t="shared" si="9"/>
        <v>0</v>
      </c>
      <c r="M76" s="88">
        <f t="shared" si="10"/>
        <v>0.76923076923076927</v>
      </c>
      <c r="N76" s="89">
        <f t="shared" si="11"/>
        <v>0.23076923076923078</v>
      </c>
      <c r="O76" s="88">
        <f t="shared" si="12"/>
        <v>0.76923076923076927</v>
      </c>
      <c r="P76" s="89">
        <f t="shared" si="13"/>
        <v>0.23076923076923078</v>
      </c>
      <c r="Q76" s="134">
        <f t="shared" si="14"/>
        <v>26</v>
      </c>
    </row>
    <row r="77" spans="2:17" ht="17.25" thickTop="1" thickBot="1" x14ac:dyDescent="0.3">
      <c r="B77" s="10" t="s">
        <v>47</v>
      </c>
      <c r="C77" s="88">
        <f t="shared" si="15"/>
        <v>0</v>
      </c>
      <c r="D77" s="89">
        <f t="shared" si="1"/>
        <v>0</v>
      </c>
      <c r="E77" s="88">
        <f t="shared" si="2"/>
        <v>0</v>
      </c>
      <c r="F77" s="89">
        <f t="shared" si="3"/>
        <v>0</v>
      </c>
      <c r="G77" s="88">
        <f t="shared" si="4"/>
        <v>0</v>
      </c>
      <c r="H77" s="89">
        <f t="shared" si="5"/>
        <v>0</v>
      </c>
      <c r="I77" s="88">
        <f t="shared" si="6"/>
        <v>0</v>
      </c>
      <c r="J77" s="89">
        <f t="shared" si="7"/>
        <v>0</v>
      </c>
      <c r="K77" s="88">
        <f t="shared" si="8"/>
        <v>0</v>
      </c>
      <c r="L77" s="89">
        <f t="shared" si="9"/>
        <v>0</v>
      </c>
      <c r="M77" s="88">
        <f t="shared" si="10"/>
        <v>0</v>
      </c>
      <c r="N77" s="89">
        <f t="shared" si="11"/>
        <v>1</v>
      </c>
      <c r="O77" s="88">
        <f t="shared" si="12"/>
        <v>0</v>
      </c>
      <c r="P77" s="89">
        <f t="shared" si="13"/>
        <v>1</v>
      </c>
      <c r="Q77" s="134">
        <f t="shared" si="14"/>
        <v>4</v>
      </c>
    </row>
    <row r="78" spans="2:17" ht="17.25" thickTop="1" thickBot="1" x14ac:dyDescent="0.3">
      <c r="B78" s="10" t="s">
        <v>48</v>
      </c>
      <c r="C78" s="88">
        <f t="shared" si="15"/>
        <v>0</v>
      </c>
      <c r="D78" s="89">
        <f t="shared" si="1"/>
        <v>0</v>
      </c>
      <c r="E78" s="88">
        <f t="shared" si="2"/>
        <v>0</v>
      </c>
      <c r="F78" s="89">
        <f t="shared" si="3"/>
        <v>0</v>
      </c>
      <c r="G78" s="88">
        <f t="shared" si="4"/>
        <v>0</v>
      </c>
      <c r="H78" s="89">
        <f t="shared" si="5"/>
        <v>0</v>
      </c>
      <c r="I78" s="88">
        <f t="shared" si="6"/>
        <v>0.5</v>
      </c>
      <c r="J78" s="89">
        <f t="shared" si="7"/>
        <v>0.5</v>
      </c>
      <c r="K78" s="88">
        <f t="shared" si="8"/>
        <v>0.6</v>
      </c>
      <c r="L78" s="89">
        <f t="shared" si="9"/>
        <v>0.4</v>
      </c>
      <c r="M78" s="88">
        <f t="shared" si="10"/>
        <v>0.53846153846153844</v>
      </c>
      <c r="N78" s="89">
        <f t="shared" si="11"/>
        <v>0.46153846153846156</v>
      </c>
      <c r="O78" s="88">
        <f t="shared" si="12"/>
        <v>0.54545454545454541</v>
      </c>
      <c r="P78" s="89">
        <f t="shared" si="13"/>
        <v>0.45454545454545453</v>
      </c>
      <c r="Q78" s="134">
        <f t="shared" si="14"/>
        <v>33</v>
      </c>
    </row>
    <row r="79" spans="2:17" ht="34.5" customHeight="1" thickTop="1" thickBot="1" x14ac:dyDescent="0.3">
      <c r="B79" s="23" t="s">
        <v>67</v>
      </c>
      <c r="C79" s="94">
        <f t="shared" si="15"/>
        <v>0</v>
      </c>
      <c r="D79" s="95">
        <f t="shared" si="1"/>
        <v>0</v>
      </c>
      <c r="E79" s="94">
        <f t="shared" si="2"/>
        <v>0</v>
      </c>
      <c r="F79" s="95">
        <f t="shared" si="3"/>
        <v>0</v>
      </c>
      <c r="G79" s="94">
        <f t="shared" si="4"/>
        <v>0</v>
      </c>
      <c r="H79" s="95">
        <f t="shared" si="5"/>
        <v>0</v>
      </c>
      <c r="I79" s="94">
        <f t="shared" si="6"/>
        <v>0</v>
      </c>
      <c r="J79" s="95">
        <f t="shared" si="7"/>
        <v>0</v>
      </c>
      <c r="K79" s="94">
        <f t="shared" si="8"/>
        <v>1</v>
      </c>
      <c r="L79" s="95">
        <f t="shared" si="9"/>
        <v>0</v>
      </c>
      <c r="M79" s="94">
        <f t="shared" si="10"/>
        <v>0.75</v>
      </c>
      <c r="N79" s="95">
        <f t="shared" si="11"/>
        <v>0.25</v>
      </c>
      <c r="O79" s="94">
        <f t="shared" si="12"/>
        <v>0.75409836065573765</v>
      </c>
      <c r="P79" s="95">
        <f t="shared" si="13"/>
        <v>0.24590163934426229</v>
      </c>
      <c r="Q79" s="137">
        <f t="shared" si="14"/>
        <v>61</v>
      </c>
    </row>
    <row r="80" spans="2:17" ht="17.25" thickTop="1" thickBot="1" x14ac:dyDescent="0.3">
      <c r="B80" s="10" t="s">
        <v>50</v>
      </c>
      <c r="C80" s="88">
        <f t="shared" si="15"/>
        <v>0</v>
      </c>
      <c r="D80" s="89">
        <f t="shared" si="1"/>
        <v>0</v>
      </c>
      <c r="E80" s="88">
        <f t="shared" si="2"/>
        <v>0</v>
      </c>
      <c r="F80" s="89">
        <f t="shared" si="3"/>
        <v>0</v>
      </c>
      <c r="G80" s="88">
        <f t="shared" si="4"/>
        <v>0</v>
      </c>
      <c r="H80" s="89">
        <f t="shared" si="5"/>
        <v>0</v>
      </c>
      <c r="I80" s="88">
        <f t="shared" si="6"/>
        <v>0</v>
      </c>
      <c r="J80" s="89">
        <f t="shared" si="7"/>
        <v>0</v>
      </c>
      <c r="K80" s="88">
        <f t="shared" si="8"/>
        <v>1</v>
      </c>
      <c r="L80" s="89">
        <f t="shared" si="9"/>
        <v>0</v>
      </c>
      <c r="M80" s="88">
        <f t="shared" si="10"/>
        <v>0.6333333333333333</v>
      </c>
      <c r="N80" s="89">
        <f t="shared" si="11"/>
        <v>0.36666666666666664</v>
      </c>
      <c r="O80" s="88">
        <f t="shared" si="12"/>
        <v>0.64516129032258063</v>
      </c>
      <c r="P80" s="89">
        <f t="shared" si="13"/>
        <v>0.35483870967741937</v>
      </c>
      <c r="Q80" s="134">
        <f t="shared" si="14"/>
        <v>31</v>
      </c>
    </row>
    <row r="81" spans="2:17" ht="17.25" thickTop="1" thickBot="1" x14ac:dyDescent="0.3">
      <c r="B81" s="10" t="s">
        <v>51</v>
      </c>
      <c r="C81" s="88">
        <f t="shared" si="15"/>
        <v>0</v>
      </c>
      <c r="D81" s="89">
        <f t="shared" si="1"/>
        <v>0</v>
      </c>
      <c r="E81" s="88">
        <f t="shared" si="2"/>
        <v>0</v>
      </c>
      <c r="F81" s="89">
        <f t="shared" si="3"/>
        <v>0</v>
      </c>
      <c r="G81" s="88">
        <f t="shared" si="4"/>
        <v>0</v>
      </c>
      <c r="H81" s="89">
        <f t="shared" si="5"/>
        <v>0</v>
      </c>
      <c r="I81" s="88">
        <f t="shared" si="6"/>
        <v>0</v>
      </c>
      <c r="J81" s="89">
        <f t="shared" si="7"/>
        <v>0</v>
      </c>
      <c r="K81" s="88">
        <f t="shared" si="8"/>
        <v>0</v>
      </c>
      <c r="L81" s="89">
        <f t="shared" si="9"/>
        <v>0</v>
      </c>
      <c r="M81" s="88">
        <f t="shared" si="10"/>
        <v>0.85</v>
      </c>
      <c r="N81" s="89">
        <f t="shared" si="11"/>
        <v>0.15</v>
      </c>
      <c r="O81" s="88">
        <f t="shared" si="12"/>
        <v>0.85</v>
      </c>
      <c r="P81" s="89">
        <f t="shared" si="13"/>
        <v>0.15</v>
      </c>
      <c r="Q81" s="134">
        <f t="shared" si="14"/>
        <v>20</v>
      </c>
    </row>
    <row r="82" spans="2:17" ht="17.25" thickTop="1" thickBot="1" x14ac:dyDescent="0.3">
      <c r="B82" s="10" t="s">
        <v>52</v>
      </c>
      <c r="C82" s="88">
        <f t="shared" si="15"/>
        <v>0</v>
      </c>
      <c r="D82" s="89">
        <f t="shared" si="1"/>
        <v>0</v>
      </c>
      <c r="E82" s="88">
        <f t="shared" si="2"/>
        <v>0</v>
      </c>
      <c r="F82" s="89">
        <f t="shared" si="3"/>
        <v>0</v>
      </c>
      <c r="G82" s="88">
        <f t="shared" si="4"/>
        <v>0</v>
      </c>
      <c r="H82" s="89">
        <f t="shared" si="5"/>
        <v>0</v>
      </c>
      <c r="I82" s="88">
        <f t="shared" si="6"/>
        <v>0</v>
      </c>
      <c r="J82" s="89">
        <f t="shared" si="7"/>
        <v>0</v>
      </c>
      <c r="K82" s="88">
        <f t="shared" si="8"/>
        <v>0</v>
      </c>
      <c r="L82" s="89">
        <f t="shared" si="9"/>
        <v>0</v>
      </c>
      <c r="M82" s="88">
        <f t="shared" si="10"/>
        <v>0.9</v>
      </c>
      <c r="N82" s="89">
        <f t="shared" si="11"/>
        <v>0.1</v>
      </c>
      <c r="O82" s="88">
        <f t="shared" si="12"/>
        <v>0.9</v>
      </c>
      <c r="P82" s="89">
        <f t="shared" si="13"/>
        <v>0.1</v>
      </c>
      <c r="Q82" s="134">
        <f t="shared" si="14"/>
        <v>10</v>
      </c>
    </row>
    <row r="83" spans="2:17" ht="39.75" customHeight="1" thickTop="1" thickBot="1" x14ac:dyDescent="0.3">
      <c r="B83" s="23" t="s">
        <v>53</v>
      </c>
      <c r="C83" s="94">
        <f t="shared" si="15"/>
        <v>0</v>
      </c>
      <c r="D83" s="95">
        <f t="shared" si="1"/>
        <v>0</v>
      </c>
      <c r="E83" s="94">
        <f t="shared" si="2"/>
        <v>0</v>
      </c>
      <c r="F83" s="95">
        <f>IFERROR(F37/SUM(E37:F37),0)</f>
        <v>0</v>
      </c>
      <c r="G83" s="94">
        <f t="shared" si="4"/>
        <v>0</v>
      </c>
      <c r="H83" s="95">
        <f t="shared" si="5"/>
        <v>0</v>
      </c>
      <c r="I83" s="94">
        <f t="shared" si="6"/>
        <v>0</v>
      </c>
      <c r="J83" s="95">
        <f t="shared" si="7"/>
        <v>0</v>
      </c>
      <c r="K83" s="94">
        <f t="shared" si="8"/>
        <v>0</v>
      </c>
      <c r="L83" s="95">
        <f t="shared" si="9"/>
        <v>0</v>
      </c>
      <c r="M83" s="94">
        <f t="shared" si="10"/>
        <v>0.91176470588235292</v>
      </c>
      <c r="N83" s="95">
        <f t="shared" si="11"/>
        <v>8.8235294117647065E-2</v>
      </c>
      <c r="O83" s="94">
        <f t="shared" si="12"/>
        <v>0.91176470588235292</v>
      </c>
      <c r="P83" s="95">
        <f t="shared" si="13"/>
        <v>8.8235294117647065E-2</v>
      </c>
      <c r="Q83" s="137">
        <f t="shared" si="14"/>
        <v>34</v>
      </c>
    </row>
    <row r="84" spans="2:17" ht="17.25" thickTop="1" thickBot="1" x14ac:dyDescent="0.3">
      <c r="B84" s="10" t="s">
        <v>54</v>
      </c>
      <c r="C84" s="88">
        <f t="shared" si="15"/>
        <v>0</v>
      </c>
      <c r="D84" s="89">
        <f t="shared" si="1"/>
        <v>0</v>
      </c>
      <c r="E84" s="88">
        <f t="shared" si="2"/>
        <v>0</v>
      </c>
      <c r="F84" s="89">
        <f t="shared" si="3"/>
        <v>0</v>
      </c>
      <c r="G84" s="88">
        <f t="shared" si="4"/>
        <v>0</v>
      </c>
      <c r="H84" s="89">
        <f t="shared" si="5"/>
        <v>0</v>
      </c>
      <c r="I84" s="88">
        <f t="shared" si="6"/>
        <v>0</v>
      </c>
      <c r="J84" s="89">
        <f t="shared" si="7"/>
        <v>0</v>
      </c>
      <c r="K84" s="88">
        <f t="shared" si="8"/>
        <v>0</v>
      </c>
      <c r="L84" s="89">
        <f t="shared" si="9"/>
        <v>0</v>
      </c>
      <c r="M84" s="88">
        <f t="shared" si="10"/>
        <v>0.91176470588235292</v>
      </c>
      <c r="N84" s="89">
        <f t="shared" si="11"/>
        <v>8.8235294117647065E-2</v>
      </c>
      <c r="O84" s="88">
        <f t="shared" si="12"/>
        <v>0.91176470588235292</v>
      </c>
      <c r="P84" s="89">
        <f t="shared" si="13"/>
        <v>8.8235294117647065E-2</v>
      </c>
      <c r="Q84" s="134">
        <f t="shared" si="14"/>
        <v>34</v>
      </c>
    </row>
    <row r="85" spans="2:17" ht="17.25" thickTop="1" thickBot="1" x14ac:dyDescent="0.3">
      <c r="B85" s="10" t="s">
        <v>68</v>
      </c>
      <c r="C85" s="88">
        <f t="shared" si="15"/>
        <v>0</v>
      </c>
      <c r="D85" s="89">
        <f t="shared" si="1"/>
        <v>0</v>
      </c>
      <c r="E85" s="88">
        <f t="shared" si="2"/>
        <v>0</v>
      </c>
      <c r="F85" s="89">
        <f t="shared" si="3"/>
        <v>0</v>
      </c>
      <c r="G85" s="88">
        <f t="shared" si="4"/>
        <v>0</v>
      </c>
      <c r="H85" s="89">
        <f t="shared" si="5"/>
        <v>0</v>
      </c>
      <c r="I85" s="88">
        <f t="shared" si="6"/>
        <v>0</v>
      </c>
      <c r="J85" s="89">
        <f t="shared" si="7"/>
        <v>0</v>
      </c>
      <c r="K85" s="88">
        <f t="shared" si="8"/>
        <v>0</v>
      </c>
      <c r="L85" s="89">
        <f t="shared" si="9"/>
        <v>0</v>
      </c>
      <c r="M85" s="88">
        <f t="shared" si="10"/>
        <v>0</v>
      </c>
      <c r="N85" s="89">
        <f t="shared" si="11"/>
        <v>0</v>
      </c>
      <c r="O85" s="88">
        <f t="shared" si="12"/>
        <v>0</v>
      </c>
      <c r="P85" s="89">
        <f t="shared" si="13"/>
        <v>0</v>
      </c>
      <c r="Q85" s="134">
        <f t="shared" si="14"/>
        <v>0</v>
      </c>
    </row>
    <row r="86" spans="2:17" ht="17.25" thickTop="1" thickBot="1" x14ac:dyDescent="0.3">
      <c r="B86" s="10" t="s">
        <v>69</v>
      </c>
      <c r="C86" s="88">
        <f t="shared" si="15"/>
        <v>0</v>
      </c>
      <c r="D86" s="89">
        <f t="shared" si="1"/>
        <v>0</v>
      </c>
      <c r="E86" s="88">
        <f t="shared" si="2"/>
        <v>0</v>
      </c>
      <c r="F86" s="89">
        <f t="shared" si="3"/>
        <v>0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0</v>
      </c>
      <c r="K86" s="88">
        <f t="shared" si="8"/>
        <v>0</v>
      </c>
      <c r="L86" s="89">
        <f t="shared" si="9"/>
        <v>0</v>
      </c>
      <c r="M86" s="88">
        <f t="shared" si="10"/>
        <v>0</v>
      </c>
      <c r="N86" s="89">
        <f t="shared" si="11"/>
        <v>0</v>
      </c>
      <c r="O86" s="88">
        <f t="shared" si="12"/>
        <v>0</v>
      </c>
      <c r="P86" s="89">
        <f t="shared" si="13"/>
        <v>0</v>
      </c>
      <c r="Q86" s="134">
        <f t="shared" si="14"/>
        <v>0</v>
      </c>
    </row>
    <row r="87" spans="2:17" ht="17.25" thickTop="1" thickBot="1" x14ac:dyDescent="0.3">
      <c r="B87" s="23" t="s">
        <v>57</v>
      </c>
      <c r="C87" s="94">
        <f t="shared" si="15"/>
        <v>0</v>
      </c>
      <c r="D87" s="95">
        <f t="shared" si="1"/>
        <v>0</v>
      </c>
      <c r="E87" s="94">
        <f t="shared" si="2"/>
        <v>0</v>
      </c>
      <c r="F87" s="95">
        <f t="shared" si="3"/>
        <v>0</v>
      </c>
      <c r="G87" s="94">
        <f t="shared" si="4"/>
        <v>0</v>
      </c>
      <c r="H87" s="95">
        <f t="shared" si="5"/>
        <v>0</v>
      </c>
      <c r="I87" s="94">
        <f t="shared" si="6"/>
        <v>0</v>
      </c>
      <c r="J87" s="95">
        <f t="shared" si="7"/>
        <v>0</v>
      </c>
      <c r="K87" s="94">
        <f t="shared" si="8"/>
        <v>0.31578947368421051</v>
      </c>
      <c r="L87" s="95">
        <f t="shared" si="9"/>
        <v>0.68421052631578949</v>
      </c>
      <c r="M87" s="94">
        <f t="shared" si="10"/>
        <v>0.44186046511627908</v>
      </c>
      <c r="N87" s="95">
        <f t="shared" si="11"/>
        <v>0.55813953488372092</v>
      </c>
      <c r="O87" s="94">
        <f t="shared" si="12"/>
        <v>0.40322580645161288</v>
      </c>
      <c r="P87" s="95">
        <f t="shared" si="13"/>
        <v>0.59677419354838712</v>
      </c>
      <c r="Q87" s="137">
        <f t="shared" si="14"/>
        <v>62</v>
      </c>
    </row>
    <row r="88" spans="2:17" ht="17.25" thickTop="1" thickBot="1" x14ac:dyDescent="0.3">
      <c r="B88" s="10" t="s">
        <v>58</v>
      </c>
      <c r="C88" s="88">
        <f t="shared" si="15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0</v>
      </c>
      <c r="H88" s="89">
        <f t="shared" si="5"/>
        <v>0</v>
      </c>
      <c r="I88" s="88">
        <f t="shared" si="6"/>
        <v>0</v>
      </c>
      <c r="J88" s="89">
        <f t="shared" si="7"/>
        <v>0</v>
      </c>
      <c r="K88" s="88">
        <f t="shared" si="8"/>
        <v>0</v>
      </c>
      <c r="L88" s="89">
        <f t="shared" si="9"/>
        <v>0</v>
      </c>
      <c r="M88" s="88">
        <f t="shared" si="10"/>
        <v>0.55555555555555558</v>
      </c>
      <c r="N88" s="89">
        <f t="shared" si="11"/>
        <v>0.44444444444444442</v>
      </c>
      <c r="O88" s="88">
        <f t="shared" si="12"/>
        <v>0.55555555555555558</v>
      </c>
      <c r="P88" s="89">
        <f t="shared" si="13"/>
        <v>0.44444444444444442</v>
      </c>
      <c r="Q88" s="134">
        <f t="shared" si="14"/>
        <v>9</v>
      </c>
    </row>
    <row r="89" spans="2:17" ht="17.25" thickTop="1" thickBot="1" x14ac:dyDescent="0.3">
      <c r="B89" s="10" t="s">
        <v>59</v>
      </c>
      <c r="C89" s="88">
        <f t="shared" si="15"/>
        <v>0</v>
      </c>
      <c r="D89" s="89">
        <f t="shared" si="1"/>
        <v>0</v>
      </c>
      <c r="E89" s="88">
        <f t="shared" si="2"/>
        <v>0</v>
      </c>
      <c r="F89" s="89">
        <f t="shared" si="3"/>
        <v>0</v>
      </c>
      <c r="G89" s="88">
        <f t="shared" si="4"/>
        <v>0</v>
      </c>
      <c r="H89" s="89">
        <f t="shared" si="5"/>
        <v>0</v>
      </c>
      <c r="I89" s="88">
        <f t="shared" si="6"/>
        <v>0</v>
      </c>
      <c r="J89" s="89">
        <f t="shared" si="7"/>
        <v>0</v>
      </c>
      <c r="K89" s="88">
        <f t="shared" si="8"/>
        <v>0.2</v>
      </c>
      <c r="L89" s="89">
        <f t="shared" si="9"/>
        <v>0.8</v>
      </c>
      <c r="M89" s="88">
        <f t="shared" si="10"/>
        <v>0.66666666666666663</v>
      </c>
      <c r="N89" s="89">
        <f t="shared" si="11"/>
        <v>0.33333333333333331</v>
      </c>
      <c r="O89" s="88">
        <f t="shared" si="12"/>
        <v>0.45454545454545453</v>
      </c>
      <c r="P89" s="89">
        <f t="shared" si="13"/>
        <v>0.54545454545454541</v>
      </c>
      <c r="Q89" s="134">
        <f t="shared" si="14"/>
        <v>22</v>
      </c>
    </row>
    <row r="90" spans="2:17" ht="17.25" thickTop="1" thickBot="1" x14ac:dyDescent="0.3">
      <c r="B90" s="10" t="s">
        <v>60</v>
      </c>
      <c r="C90" s="88">
        <f t="shared" si="15"/>
        <v>0</v>
      </c>
      <c r="D90" s="89">
        <f t="shared" si="1"/>
        <v>0</v>
      </c>
      <c r="E90" s="88">
        <f t="shared" si="2"/>
        <v>0</v>
      </c>
      <c r="F90" s="89">
        <f t="shared" si="3"/>
        <v>0</v>
      </c>
      <c r="G90" s="88">
        <f t="shared" si="4"/>
        <v>0</v>
      </c>
      <c r="H90" s="89">
        <f t="shared" si="5"/>
        <v>0</v>
      </c>
      <c r="I90" s="88">
        <f t="shared" si="6"/>
        <v>0</v>
      </c>
      <c r="J90" s="89">
        <f t="shared" si="7"/>
        <v>0</v>
      </c>
      <c r="K90" s="88">
        <f t="shared" si="8"/>
        <v>0.44444444444444442</v>
      </c>
      <c r="L90" s="89">
        <f t="shared" si="9"/>
        <v>0.55555555555555558</v>
      </c>
      <c r="M90" s="88">
        <f t="shared" si="10"/>
        <v>0.27272727272727271</v>
      </c>
      <c r="N90" s="89">
        <f t="shared" si="11"/>
        <v>0.72727272727272729</v>
      </c>
      <c r="O90" s="88">
        <f t="shared" si="12"/>
        <v>0.32258064516129031</v>
      </c>
      <c r="P90" s="89">
        <f t="shared" si="13"/>
        <v>0.67741935483870963</v>
      </c>
      <c r="Q90" s="134">
        <f t="shared" si="14"/>
        <v>31</v>
      </c>
    </row>
    <row r="91" spans="2:17" ht="17.25" thickTop="1" thickBot="1" x14ac:dyDescent="0.3">
      <c r="B91" s="16" t="s">
        <v>61</v>
      </c>
      <c r="C91" s="94">
        <f>IFERROR(C45/SUM(C45:D45),0)</f>
        <v>0</v>
      </c>
      <c r="D91" s="95">
        <f>IFERROR(D45/SUM(C45:D45),0)</f>
        <v>0</v>
      </c>
      <c r="E91" s="94">
        <f>IFERROR(E45/SUM(E45:F45),0)</f>
        <v>0</v>
      </c>
      <c r="F91" s="95">
        <f>IFERROR(F45/SUM(E45:F45),0)</f>
        <v>0</v>
      </c>
      <c r="G91" s="94">
        <f>IFERROR(G45/SUM(G45:H45),0)</f>
        <v>0</v>
      </c>
      <c r="H91" s="95">
        <f>IFERROR(H45/SUM(G45:H45),0)</f>
        <v>0</v>
      </c>
      <c r="I91" s="94">
        <f>IFERROR(I45/SUM(I45:J45),0)</f>
        <v>0</v>
      </c>
      <c r="J91" s="95">
        <f>IFERROR(J45/SUM(I45:J45),0)</f>
        <v>0</v>
      </c>
      <c r="K91" s="94">
        <f>IFERROR(K45/SUM(K45:L45),0)</f>
        <v>0</v>
      </c>
      <c r="L91" s="95">
        <f>IFERROR(L45/SUM(K45:L45),0)</f>
        <v>0</v>
      </c>
      <c r="M91" s="94">
        <f>IFERROR(M45/SUM(M45:N45),0)</f>
        <v>0.76666666666666672</v>
      </c>
      <c r="N91" s="95">
        <f>IFERROR(N45/SUM(M45:N45),0)</f>
        <v>0.23333333333333334</v>
      </c>
      <c r="O91" s="94">
        <f>IFERROR(O45/SUM(O45:P45),0)</f>
        <v>0.76666666666666672</v>
      </c>
      <c r="P91" s="95">
        <f>IFERROR(P45/SUM(O45:P45),0)</f>
        <v>0.23333333333333334</v>
      </c>
      <c r="Q91" s="137">
        <f t="shared" si="14"/>
        <v>30</v>
      </c>
    </row>
    <row r="92" spans="2:17" ht="17.25" thickTop="1" thickBot="1" x14ac:dyDescent="0.3">
      <c r="B92" s="10" t="s">
        <v>62</v>
      </c>
      <c r="C92" s="90">
        <f>IFERROR(C46/SUM(C46:D46),0)</f>
        <v>0</v>
      </c>
      <c r="D92" s="91">
        <f>IFERROR(D46/SUM(C46:D46),0)</f>
        <v>0</v>
      </c>
      <c r="E92" s="90">
        <f>IFERROR(E46/SUM(E46:F46),0)</f>
        <v>0</v>
      </c>
      <c r="F92" s="91">
        <f>IFERROR(F46/SUM(E46:F46),0)</f>
        <v>0</v>
      </c>
      <c r="G92" s="90">
        <f>IFERROR(G46/SUM(G46:H46),0)</f>
        <v>0</v>
      </c>
      <c r="H92" s="91">
        <f>IFERROR(H46/SUM(G46:H46),0)</f>
        <v>0</v>
      </c>
      <c r="I92" s="90">
        <f>IFERROR(I46/SUM(I46:J46),0)</f>
        <v>0</v>
      </c>
      <c r="J92" s="91">
        <f>IFERROR(J46/SUM(I46:J46),0)</f>
        <v>0</v>
      </c>
      <c r="K92" s="90">
        <f>IFERROR(K46/SUM(K46:L46),0)</f>
        <v>0</v>
      </c>
      <c r="L92" s="91">
        <f>IFERROR(L46/SUM(K46:L46),0)</f>
        <v>0</v>
      </c>
      <c r="M92" s="90">
        <f>IFERROR(M46/SUM(M46:N46),0)</f>
        <v>0.76666666666666672</v>
      </c>
      <c r="N92" s="91">
        <f>IFERROR(N46/SUM(M46:N46),0)</f>
        <v>0.23333333333333334</v>
      </c>
      <c r="O92" s="90">
        <f>IFERROR(O46/SUM(O46:P46),0)</f>
        <v>0.76666666666666672</v>
      </c>
      <c r="P92" s="91">
        <f>IFERROR(P46/SUM(O46:P46),0)</f>
        <v>0.23333333333333334</v>
      </c>
      <c r="Q92" s="135">
        <f t="shared" si="14"/>
        <v>30</v>
      </c>
    </row>
    <row r="93" spans="2:17" ht="17.25" thickTop="1" thickBot="1" x14ac:dyDescent="0.3">
      <c r="B93" s="26" t="s">
        <v>63</v>
      </c>
      <c r="C93" s="92">
        <f>IFERROR(C47/SUM(C47:D47),0)</f>
        <v>0</v>
      </c>
      <c r="D93" s="93">
        <f>IFERROR(D47/SUM(C47:D47),0)</f>
        <v>1</v>
      </c>
      <c r="E93" s="92">
        <f>IFERROR(E47/SUM(E47:F47),0)</f>
        <v>0</v>
      </c>
      <c r="F93" s="93">
        <f>IFERROR(F47/SUM(E47:F47),0)</f>
        <v>0</v>
      </c>
      <c r="G93" s="92">
        <f>IFERROR(G47/SUM(G47:H47),0)</f>
        <v>0</v>
      </c>
      <c r="H93" s="93">
        <f>IFERROR(H47/SUM(G47:H47),0)</f>
        <v>0</v>
      </c>
      <c r="I93" s="92">
        <f>IFERROR(I47/SUM(I47:J47),0)</f>
        <v>0</v>
      </c>
      <c r="J93" s="93">
        <f>IFERROR(J47/SUM(I47:J47),0)</f>
        <v>0</v>
      </c>
      <c r="K93" s="92">
        <f>IFERROR(K47/SUM(K47:L47),0)</f>
        <v>0</v>
      </c>
      <c r="L93" s="93">
        <f>IFERROR(L47/SUM(K47:L47),0)</f>
        <v>1</v>
      </c>
      <c r="M93" s="92">
        <f>IFERROR(M47/SUM(M47:N47),0)</f>
        <v>0.47058823529411764</v>
      </c>
      <c r="N93" s="93">
        <f>IFERROR(N47/SUM(M47:N47),0)</f>
        <v>0.52941176470588236</v>
      </c>
      <c r="O93" s="92">
        <f>IFERROR(O47/SUM(O47:P47),0)</f>
        <v>0.42105263157894735</v>
      </c>
      <c r="P93" s="93">
        <f>IFERROR(P47/SUM(O47:P47),0)</f>
        <v>0.57894736842105265</v>
      </c>
      <c r="Q93" s="136">
        <f t="shared" si="14"/>
        <v>19</v>
      </c>
    </row>
    <row r="94" spans="2:17" ht="17.25" thickTop="1" thickBot="1" x14ac:dyDescent="0.3">
      <c r="B94" s="29" t="s">
        <v>63</v>
      </c>
      <c r="C94" s="98">
        <f>IFERROR(C48/SUM(C48:D48),0)</f>
        <v>0</v>
      </c>
      <c r="D94" s="99">
        <f>IFERROR(D48/SUM(C48:D48),0)</f>
        <v>1</v>
      </c>
      <c r="E94" s="100">
        <f>IFERROR(E48/SUM(E48:F48),0)</f>
        <v>0</v>
      </c>
      <c r="F94" s="99">
        <f>IFERROR(F48/SUM(E48:F48),0)</f>
        <v>0</v>
      </c>
      <c r="G94" s="100">
        <f>IFERROR(G48/SUM(G48:H48),0)</f>
        <v>0</v>
      </c>
      <c r="H94" s="99">
        <f>IFERROR(H48/SUM(G48:H48),0)</f>
        <v>0</v>
      </c>
      <c r="I94" s="100">
        <f>IFERROR(I48/SUM(I48:J48),0)</f>
        <v>0</v>
      </c>
      <c r="J94" s="99">
        <f>IFERROR(J48/SUM(I48:J48),0)</f>
        <v>0</v>
      </c>
      <c r="K94" s="100">
        <f>IFERROR(K48/SUM(K48:L48),0)</f>
        <v>0</v>
      </c>
      <c r="L94" s="99">
        <f>IFERROR(L48/SUM(K48:L48),0)</f>
        <v>1</v>
      </c>
      <c r="M94" s="100">
        <f>IFERROR(M48/SUM(M48:N48),0)</f>
        <v>0.47058823529411764</v>
      </c>
      <c r="N94" s="99">
        <f>IFERROR(N48/SUM(M48:N48),0)</f>
        <v>0.52941176470588236</v>
      </c>
      <c r="O94" s="100">
        <f>IFERROR(O48/SUM(O48:P48),0)</f>
        <v>0.42105263157894735</v>
      </c>
      <c r="P94" s="99">
        <f>IFERROR(P48/SUM(O48:P48),0)</f>
        <v>0.57894736842105265</v>
      </c>
      <c r="Q94" s="140">
        <f t="shared" si="14"/>
        <v>19</v>
      </c>
    </row>
    <row r="95" spans="2:17" ht="19.5" thickBot="1" x14ac:dyDescent="0.3">
      <c r="B95" s="33" t="s">
        <v>70</v>
      </c>
      <c r="C95" s="101">
        <f>IFERROR(C49/SUM(C49:D49),0)</f>
        <v>0.4</v>
      </c>
      <c r="D95" s="102">
        <f>IFERROR(D49/SUM(C49:D49),0)</f>
        <v>0.6</v>
      </c>
      <c r="E95" s="101">
        <f>IFERROR(E49/SUM(E49:F49),0)</f>
        <v>0.2857142857142857</v>
      </c>
      <c r="F95" s="103">
        <f>IFERROR(F49/SUM(E49:F49),0)</f>
        <v>0.7142857142857143</v>
      </c>
      <c r="G95" s="101">
        <f>IFERROR(G49/SUM(G49:H49),0)</f>
        <v>0</v>
      </c>
      <c r="H95" s="103">
        <f>IFERROR(H49/SUM(G49:H49),0)</f>
        <v>0</v>
      </c>
      <c r="I95" s="101">
        <f>IFERROR(I49/SUM(I49:J49),0)</f>
        <v>0.6</v>
      </c>
      <c r="J95" s="103">
        <f>IFERROR(J49/SUM(I49:J49),0)</f>
        <v>0.4</v>
      </c>
      <c r="K95" s="101">
        <f>IFERROR(K49/SUM(K49:L49),0)</f>
        <v>0.47619047619047616</v>
      </c>
      <c r="L95" s="103">
        <f>IFERROR(L49/SUM(K49:L49),0)</f>
        <v>0.52380952380952384</v>
      </c>
      <c r="M95" s="101">
        <f>IFERROR(M49/SUM(M49:N49),0)</f>
        <v>0.53628536285362849</v>
      </c>
      <c r="N95" s="103">
        <f>IFERROR(N49/SUM(M49:N49),0)</f>
        <v>0.46371463714637146</v>
      </c>
      <c r="O95" s="101">
        <f>IFERROR(O49/SUM(O49:P49),0)</f>
        <v>0.52442671984047862</v>
      </c>
      <c r="P95" s="103">
        <f>IFERROR(P49/SUM(O49:P49),0)</f>
        <v>0.47557328015952144</v>
      </c>
      <c r="Q95" s="141">
        <f t="shared" si="14"/>
        <v>1003</v>
      </c>
    </row>
  </sheetData>
  <mergeCells count="22">
    <mergeCell ref="M53:N53"/>
    <mergeCell ref="M7:N7"/>
    <mergeCell ref="C52:N52"/>
    <mergeCell ref="O52:P53"/>
    <mergeCell ref="Q52:Q54"/>
    <mergeCell ref="K53:L53"/>
    <mergeCell ref="B53:B54"/>
    <mergeCell ref="C53:D53"/>
    <mergeCell ref="E53:F53"/>
    <mergeCell ref="G53:H53"/>
    <mergeCell ref="I53:J53"/>
    <mergeCell ref="B2:Q2"/>
    <mergeCell ref="B3:Q3"/>
    <mergeCell ref="C6:N6"/>
    <mergeCell ref="O6:P7"/>
    <mergeCell ref="Q6:Q8"/>
    <mergeCell ref="B7:B8"/>
    <mergeCell ref="C7:D7"/>
    <mergeCell ref="E7:F7"/>
    <mergeCell ref="G7:H7"/>
    <mergeCell ref="I7:J7"/>
    <mergeCell ref="K7:L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Q95"/>
  <sheetViews>
    <sheetView showGridLines="0" tabSelected="1" zoomScale="60" zoomScaleNormal="60" workbookViewId="0">
      <selection activeCell="D98" sqref="D98"/>
    </sheetView>
  </sheetViews>
  <sheetFormatPr baseColWidth="10" defaultColWidth="11.42578125" defaultRowHeight="15" x14ac:dyDescent="0.25"/>
  <cols>
    <col min="2" max="2" width="41.42578125" bestFit="1" customWidth="1"/>
    <col min="3" max="3" width="17.28515625" customWidth="1"/>
    <col min="4" max="4" width="10.42578125" customWidth="1"/>
    <col min="5" max="5" width="24.28515625" customWidth="1"/>
    <col min="6" max="6" width="24.42578125" customWidth="1"/>
    <col min="7" max="7" width="25.28515625" customWidth="1"/>
    <col min="8" max="8" width="25.140625" bestFit="1" customWidth="1"/>
    <col min="9" max="17" width="10.7109375" customWidth="1"/>
  </cols>
  <sheetData>
    <row r="1" spans="2:17" ht="15.75" customHeight="1" thickBot="1" x14ac:dyDescent="0.3"/>
    <row r="2" spans="2:17" ht="45" customHeight="1" thickTop="1" x14ac:dyDescent="0.4">
      <c r="B2" s="365" t="str">
        <f>+CONCATENATE("ESTADOS ACADÉMICOS ",'Portada informe E.A.'!A1," POR PROGRAMAS ACADÉMICOS")</f>
        <v>ESTADOS ACADÉMICOS 2023-2 POR PROGRAMAS ACADÉMICOS</v>
      </c>
      <c r="C2" s="355"/>
      <c r="D2" s="355"/>
      <c r="E2" s="355"/>
      <c r="F2" s="355"/>
      <c r="G2" s="355"/>
      <c r="H2" s="356"/>
    </row>
    <row r="3" spans="2:17" ht="45" customHeight="1" thickBot="1" x14ac:dyDescent="0.3">
      <c r="B3" s="350" t="s">
        <v>103</v>
      </c>
      <c r="C3" s="351"/>
      <c r="D3" s="351"/>
      <c r="E3" s="351"/>
      <c r="F3" s="351"/>
      <c r="G3" s="351"/>
      <c r="H3" s="352"/>
      <c r="I3" s="5"/>
      <c r="J3" s="5"/>
      <c r="K3" s="5"/>
      <c r="L3" s="5"/>
      <c r="M3" s="5"/>
      <c r="N3" s="5"/>
      <c r="O3" s="5"/>
      <c r="P3" s="5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5">
      <c r="B6" s="333" t="s">
        <v>77</v>
      </c>
      <c r="C6" s="334"/>
      <c r="D6" s="334"/>
      <c r="E6" s="334"/>
      <c r="F6" s="334"/>
      <c r="G6" s="334"/>
      <c r="H6" s="334"/>
    </row>
    <row r="7" spans="2:17" ht="15" customHeight="1" x14ac:dyDescent="0.25">
      <c r="B7" s="336" t="s">
        <v>17</v>
      </c>
      <c r="C7" s="336" t="s">
        <v>78</v>
      </c>
      <c r="D7" s="336" t="s">
        <v>79</v>
      </c>
      <c r="E7" s="338" t="s">
        <v>80</v>
      </c>
      <c r="F7" s="336" t="s">
        <v>81</v>
      </c>
      <c r="G7" s="336" t="s">
        <v>82</v>
      </c>
      <c r="H7" s="336" t="s">
        <v>72</v>
      </c>
    </row>
    <row r="8" spans="2:17" ht="15.75" customHeight="1" thickBot="1" x14ac:dyDescent="0.3">
      <c r="B8" s="337"/>
      <c r="C8" s="337"/>
      <c r="D8" s="337"/>
      <c r="E8" s="339"/>
      <c r="F8" s="337"/>
      <c r="G8" s="337"/>
      <c r="H8" s="337"/>
    </row>
    <row r="9" spans="2:17" ht="20.25" customHeight="1" thickBot="1" x14ac:dyDescent="0.3">
      <c r="B9" s="7" t="s">
        <v>25</v>
      </c>
      <c r="C9" s="71">
        <v>112</v>
      </c>
      <c r="D9" s="8">
        <v>19</v>
      </c>
      <c r="E9" s="9">
        <v>1</v>
      </c>
      <c r="F9" s="8">
        <v>0</v>
      </c>
      <c r="G9" s="8">
        <v>0</v>
      </c>
      <c r="H9" s="8">
        <v>132</v>
      </c>
    </row>
    <row r="10" spans="2:17" ht="20.25" customHeight="1" thickTop="1" thickBot="1" x14ac:dyDescent="0.3">
      <c r="B10" s="10" t="s">
        <v>26</v>
      </c>
      <c r="C10" s="72">
        <v>27</v>
      </c>
      <c r="D10" s="72">
        <v>5</v>
      </c>
      <c r="E10" s="72">
        <v>1</v>
      </c>
      <c r="F10" s="72">
        <v>0</v>
      </c>
      <c r="G10" s="72">
        <v>0</v>
      </c>
      <c r="H10" s="11">
        <v>33</v>
      </c>
    </row>
    <row r="11" spans="2:17" ht="20.25" customHeight="1" thickTop="1" thickBot="1" x14ac:dyDescent="0.3">
      <c r="B11" s="10" t="s">
        <v>27</v>
      </c>
      <c r="C11" s="72">
        <v>71</v>
      </c>
      <c r="D11" s="72">
        <v>5</v>
      </c>
      <c r="E11" s="72">
        <v>0</v>
      </c>
      <c r="F11" s="72">
        <v>0</v>
      </c>
      <c r="G11" s="72">
        <v>0</v>
      </c>
      <c r="H11" s="11">
        <v>76</v>
      </c>
    </row>
    <row r="12" spans="2:17" ht="17.25" thickTop="1" thickBot="1" x14ac:dyDescent="0.3">
      <c r="B12" s="10" t="s">
        <v>28</v>
      </c>
      <c r="C12" s="72">
        <v>14</v>
      </c>
      <c r="D12" s="72">
        <v>9</v>
      </c>
      <c r="E12" s="72">
        <v>0</v>
      </c>
      <c r="F12" s="72">
        <v>0</v>
      </c>
      <c r="G12" s="72">
        <v>0</v>
      </c>
      <c r="H12" s="11">
        <v>23</v>
      </c>
    </row>
    <row r="13" spans="2:17" ht="47.25" customHeight="1" thickTop="1" thickBot="1" x14ac:dyDescent="0.3">
      <c r="B13" s="23" t="s">
        <v>29</v>
      </c>
      <c r="C13" s="73">
        <v>85</v>
      </c>
      <c r="D13" s="17">
        <v>13</v>
      </c>
      <c r="E13" s="18">
        <v>0</v>
      </c>
      <c r="F13" s="17">
        <v>0</v>
      </c>
      <c r="G13" s="17">
        <v>0</v>
      </c>
      <c r="H13" s="17">
        <v>98</v>
      </c>
    </row>
    <row r="14" spans="2:17" ht="17.25" thickTop="1" thickBot="1" x14ac:dyDescent="0.3">
      <c r="B14" s="10" t="s">
        <v>30</v>
      </c>
      <c r="C14" s="72">
        <v>48</v>
      </c>
      <c r="D14" s="72">
        <v>11</v>
      </c>
      <c r="E14" s="72">
        <v>0</v>
      </c>
      <c r="F14" s="72">
        <v>0</v>
      </c>
      <c r="G14" s="72">
        <v>0</v>
      </c>
      <c r="H14" s="11">
        <v>59</v>
      </c>
    </row>
    <row r="15" spans="2:17" ht="17.25" thickTop="1" thickBot="1" x14ac:dyDescent="0.3">
      <c r="B15" s="10" t="s">
        <v>31</v>
      </c>
      <c r="C15" s="72">
        <v>12</v>
      </c>
      <c r="D15" s="72">
        <v>1</v>
      </c>
      <c r="E15" s="72">
        <v>0</v>
      </c>
      <c r="F15" s="72">
        <v>0</v>
      </c>
      <c r="G15" s="72">
        <v>0</v>
      </c>
      <c r="H15" s="11">
        <v>13</v>
      </c>
    </row>
    <row r="16" spans="2:17" ht="17.25" thickTop="1" thickBot="1" x14ac:dyDescent="0.3">
      <c r="B16" s="10" t="s">
        <v>32</v>
      </c>
      <c r="C16" s="72">
        <v>25</v>
      </c>
      <c r="D16" s="72">
        <v>1</v>
      </c>
      <c r="E16" s="72">
        <v>0</v>
      </c>
      <c r="F16" s="72">
        <v>0</v>
      </c>
      <c r="G16" s="72">
        <v>0</v>
      </c>
      <c r="H16" s="11">
        <v>26</v>
      </c>
    </row>
    <row r="17" spans="2:8" ht="17.25" thickTop="1" thickBot="1" x14ac:dyDescent="0.3">
      <c r="B17" s="16" t="s">
        <v>33</v>
      </c>
      <c r="C17" s="73">
        <v>36</v>
      </c>
      <c r="D17" s="17">
        <v>9</v>
      </c>
      <c r="E17" s="18">
        <v>0</v>
      </c>
      <c r="F17" s="17">
        <v>0</v>
      </c>
      <c r="G17" s="17">
        <v>0</v>
      </c>
      <c r="H17" s="17">
        <v>45</v>
      </c>
    </row>
    <row r="18" spans="2:8" ht="17.25" thickTop="1" thickBot="1" x14ac:dyDescent="0.3">
      <c r="B18" s="10" t="s">
        <v>34</v>
      </c>
      <c r="C18" s="72">
        <v>28</v>
      </c>
      <c r="D18" s="72">
        <v>5</v>
      </c>
      <c r="E18" s="72">
        <v>0</v>
      </c>
      <c r="F18" s="72">
        <v>0</v>
      </c>
      <c r="G18" s="72">
        <v>0</v>
      </c>
      <c r="H18" s="11">
        <v>33</v>
      </c>
    </row>
    <row r="19" spans="2:8" ht="17.25" thickTop="1" thickBot="1" x14ac:dyDescent="0.3">
      <c r="B19" s="10" t="s">
        <v>35</v>
      </c>
      <c r="C19" s="72">
        <v>6</v>
      </c>
      <c r="D19" s="72">
        <v>2</v>
      </c>
      <c r="E19" s="72">
        <v>0</v>
      </c>
      <c r="F19" s="72">
        <v>0</v>
      </c>
      <c r="G19" s="72">
        <v>0</v>
      </c>
      <c r="H19" s="11">
        <v>8</v>
      </c>
    </row>
    <row r="20" spans="2:8" ht="17.25" thickTop="1" thickBot="1" x14ac:dyDescent="0.3">
      <c r="B20" s="10" t="s">
        <v>36</v>
      </c>
      <c r="C20" s="72">
        <v>2</v>
      </c>
      <c r="D20" s="72">
        <v>2</v>
      </c>
      <c r="E20" s="72">
        <v>0</v>
      </c>
      <c r="F20" s="72">
        <v>0</v>
      </c>
      <c r="G20" s="72">
        <v>0</v>
      </c>
      <c r="H20" s="11">
        <v>4</v>
      </c>
    </row>
    <row r="21" spans="2:8" ht="17.25" thickTop="1" thickBot="1" x14ac:dyDescent="0.3">
      <c r="B21" s="16" t="s">
        <v>37</v>
      </c>
      <c r="C21" s="73">
        <v>269</v>
      </c>
      <c r="D21" s="73">
        <v>148</v>
      </c>
      <c r="E21" s="73">
        <v>4</v>
      </c>
      <c r="F21" s="73">
        <v>3</v>
      </c>
      <c r="G21" s="73">
        <v>3</v>
      </c>
      <c r="H21" s="17">
        <v>427</v>
      </c>
    </row>
    <row r="22" spans="2:8" ht="17.25" thickTop="1" thickBot="1" x14ac:dyDescent="0.3">
      <c r="B22" s="20" t="s">
        <v>38</v>
      </c>
      <c r="C22" s="72">
        <v>43</v>
      </c>
      <c r="D22" s="72">
        <v>30</v>
      </c>
      <c r="E22" s="72">
        <v>0</v>
      </c>
      <c r="F22" s="72">
        <v>0</v>
      </c>
      <c r="G22" s="72">
        <v>0</v>
      </c>
      <c r="H22" s="21">
        <v>73</v>
      </c>
    </row>
    <row r="23" spans="2:8" ht="17.25" thickTop="1" thickBot="1" x14ac:dyDescent="0.3">
      <c r="B23" s="10" t="s">
        <v>39</v>
      </c>
      <c r="C23" s="72">
        <v>64</v>
      </c>
      <c r="D23" s="72">
        <v>40</v>
      </c>
      <c r="E23" s="72">
        <v>2</v>
      </c>
      <c r="F23" s="72">
        <v>2</v>
      </c>
      <c r="G23" s="72">
        <v>3</v>
      </c>
      <c r="H23" s="11">
        <v>111</v>
      </c>
    </row>
    <row r="24" spans="2:8" ht="17.25" thickTop="1" thickBot="1" x14ac:dyDescent="0.3">
      <c r="B24" s="10" t="s">
        <v>40</v>
      </c>
      <c r="C24" s="72">
        <v>21</v>
      </c>
      <c r="D24" s="72">
        <v>9</v>
      </c>
      <c r="E24" s="72">
        <v>1</v>
      </c>
      <c r="F24" s="72">
        <v>1</v>
      </c>
      <c r="G24" s="72">
        <v>0</v>
      </c>
      <c r="H24" s="11">
        <v>32</v>
      </c>
    </row>
    <row r="25" spans="2:8" ht="17.25" thickTop="1" thickBot="1" x14ac:dyDescent="0.3">
      <c r="B25" s="10" t="s">
        <v>41</v>
      </c>
      <c r="C25" s="72">
        <v>42</v>
      </c>
      <c r="D25" s="72">
        <v>17</v>
      </c>
      <c r="E25" s="72">
        <v>1</v>
      </c>
      <c r="F25" s="72">
        <v>0</v>
      </c>
      <c r="G25" s="72">
        <v>0</v>
      </c>
      <c r="H25" s="11">
        <v>60</v>
      </c>
    </row>
    <row r="26" spans="2:8" ht="17.25" thickTop="1" thickBot="1" x14ac:dyDescent="0.3">
      <c r="B26" s="10" t="s">
        <v>42</v>
      </c>
      <c r="C26" s="72">
        <v>51</v>
      </c>
      <c r="D26" s="72">
        <v>31</v>
      </c>
      <c r="E26" s="72">
        <v>0</v>
      </c>
      <c r="F26" s="72">
        <v>0</v>
      </c>
      <c r="G26" s="72">
        <v>0</v>
      </c>
      <c r="H26" s="11">
        <v>82</v>
      </c>
    </row>
    <row r="27" spans="2:8" ht="17.25" thickTop="1" thickBot="1" x14ac:dyDescent="0.3">
      <c r="B27" s="10" t="s">
        <v>43</v>
      </c>
      <c r="C27" s="72">
        <v>48</v>
      </c>
      <c r="D27" s="72">
        <v>21</v>
      </c>
      <c r="E27" s="72">
        <v>0</v>
      </c>
      <c r="F27" s="72">
        <v>0</v>
      </c>
      <c r="G27" s="72">
        <v>0</v>
      </c>
      <c r="H27" s="11">
        <v>69</v>
      </c>
    </row>
    <row r="28" spans="2:8" ht="40.5" customHeight="1" thickTop="1" thickBot="1" x14ac:dyDescent="0.3">
      <c r="B28" s="23" t="s">
        <v>44</v>
      </c>
      <c r="C28" s="73">
        <v>83</v>
      </c>
      <c r="D28" s="73">
        <v>12</v>
      </c>
      <c r="E28" s="73">
        <v>0</v>
      </c>
      <c r="F28" s="73">
        <v>0</v>
      </c>
      <c r="G28" s="73">
        <v>0</v>
      </c>
      <c r="H28" s="17">
        <v>95</v>
      </c>
    </row>
    <row r="29" spans="2:8" ht="17.25" thickTop="1" thickBot="1" x14ac:dyDescent="0.3">
      <c r="B29" s="10" t="s">
        <v>45</v>
      </c>
      <c r="C29" s="72">
        <v>27</v>
      </c>
      <c r="D29" s="72">
        <v>5</v>
      </c>
      <c r="E29" s="72">
        <v>0</v>
      </c>
      <c r="F29" s="72">
        <v>0</v>
      </c>
      <c r="G29" s="72">
        <v>0</v>
      </c>
      <c r="H29" s="11">
        <v>32</v>
      </c>
    </row>
    <row r="30" spans="2:8" ht="17.25" thickTop="1" thickBot="1" x14ac:dyDescent="0.3">
      <c r="B30" s="10" t="s">
        <v>46</v>
      </c>
      <c r="C30" s="72">
        <v>26</v>
      </c>
      <c r="D30" s="72">
        <v>0</v>
      </c>
      <c r="E30" s="72">
        <v>0</v>
      </c>
      <c r="F30" s="72">
        <v>0</v>
      </c>
      <c r="G30" s="72">
        <v>0</v>
      </c>
      <c r="H30" s="11">
        <v>26</v>
      </c>
    </row>
    <row r="31" spans="2:8" ht="17.25" thickTop="1" thickBot="1" x14ac:dyDescent="0.3">
      <c r="B31" s="10" t="s">
        <v>47</v>
      </c>
      <c r="C31" s="72">
        <v>4</v>
      </c>
      <c r="D31" s="72">
        <v>0</v>
      </c>
      <c r="E31" s="72">
        <v>0</v>
      </c>
      <c r="F31" s="72">
        <v>0</v>
      </c>
      <c r="G31" s="72">
        <v>0</v>
      </c>
      <c r="H31" s="11">
        <v>4</v>
      </c>
    </row>
    <row r="32" spans="2:8" ht="17.25" thickTop="1" thickBot="1" x14ac:dyDescent="0.3">
      <c r="B32" s="10" t="s">
        <v>48</v>
      </c>
      <c r="C32" s="72">
        <v>26</v>
      </c>
      <c r="D32" s="72">
        <v>7</v>
      </c>
      <c r="E32" s="72">
        <v>0</v>
      </c>
      <c r="F32" s="72">
        <v>0</v>
      </c>
      <c r="G32" s="72">
        <v>0</v>
      </c>
      <c r="H32" s="11">
        <v>33</v>
      </c>
    </row>
    <row r="33" spans="2:8" ht="36.75" customHeight="1" thickTop="1" thickBot="1" x14ac:dyDescent="0.3">
      <c r="B33" s="23" t="s">
        <v>49</v>
      </c>
      <c r="C33" s="73">
        <v>60</v>
      </c>
      <c r="D33" s="17">
        <v>1</v>
      </c>
      <c r="E33" s="18">
        <v>0</v>
      </c>
      <c r="F33" s="17">
        <v>0</v>
      </c>
      <c r="G33" s="17">
        <v>0</v>
      </c>
      <c r="H33" s="17">
        <v>61</v>
      </c>
    </row>
    <row r="34" spans="2:8" ht="17.25" thickTop="1" thickBot="1" x14ac:dyDescent="0.3">
      <c r="B34" s="10" t="s">
        <v>50</v>
      </c>
      <c r="C34" s="72">
        <v>30</v>
      </c>
      <c r="D34" s="72">
        <v>1</v>
      </c>
      <c r="E34" s="72">
        <v>0</v>
      </c>
      <c r="F34" s="72">
        <v>0</v>
      </c>
      <c r="G34" s="72">
        <v>0</v>
      </c>
      <c r="H34" s="11">
        <v>31</v>
      </c>
    </row>
    <row r="35" spans="2:8" ht="17.25" thickTop="1" thickBot="1" x14ac:dyDescent="0.3">
      <c r="B35" s="10" t="s">
        <v>51</v>
      </c>
      <c r="C35" s="72">
        <v>20</v>
      </c>
      <c r="D35" s="72">
        <v>0</v>
      </c>
      <c r="E35" s="72">
        <v>0</v>
      </c>
      <c r="F35" s="72">
        <v>0</v>
      </c>
      <c r="G35" s="72">
        <v>0</v>
      </c>
      <c r="H35" s="11">
        <v>20</v>
      </c>
    </row>
    <row r="36" spans="2:8" ht="17.25" thickTop="1" thickBot="1" x14ac:dyDescent="0.3">
      <c r="B36" s="10" t="s">
        <v>52</v>
      </c>
      <c r="C36" s="72">
        <v>10</v>
      </c>
      <c r="D36" s="72">
        <v>0</v>
      </c>
      <c r="E36" s="72">
        <v>0</v>
      </c>
      <c r="F36" s="72">
        <v>0</v>
      </c>
      <c r="G36" s="72">
        <v>0</v>
      </c>
      <c r="H36" s="11">
        <v>10</v>
      </c>
    </row>
    <row r="37" spans="2:8" ht="41.25" customHeight="1" thickTop="1" thickBot="1" x14ac:dyDescent="0.3">
      <c r="B37" s="16" t="s">
        <v>53</v>
      </c>
      <c r="C37" s="73">
        <v>34</v>
      </c>
      <c r="D37" s="17">
        <v>0</v>
      </c>
      <c r="E37" s="18">
        <v>0</v>
      </c>
      <c r="F37" s="17">
        <v>0</v>
      </c>
      <c r="G37" s="17">
        <v>0</v>
      </c>
      <c r="H37" s="17">
        <v>34</v>
      </c>
    </row>
    <row r="38" spans="2:8" ht="17.25" thickTop="1" thickBot="1" x14ac:dyDescent="0.3">
      <c r="B38" s="10" t="s">
        <v>54</v>
      </c>
      <c r="C38" s="72">
        <v>34</v>
      </c>
      <c r="D38" s="72">
        <v>0</v>
      </c>
      <c r="E38" s="72">
        <v>0</v>
      </c>
      <c r="F38" s="72">
        <v>0</v>
      </c>
      <c r="G38" s="72">
        <v>0</v>
      </c>
      <c r="H38" s="11">
        <v>34</v>
      </c>
    </row>
    <row r="39" spans="2:8" ht="17.25" thickTop="1" thickBot="1" x14ac:dyDescent="0.3">
      <c r="B39" s="10" t="s">
        <v>55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11">
        <v>0</v>
      </c>
    </row>
    <row r="40" spans="2:8" ht="17.25" thickTop="1" thickBot="1" x14ac:dyDescent="0.3">
      <c r="B40" s="10" t="s">
        <v>56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11">
        <v>0</v>
      </c>
    </row>
    <row r="41" spans="2:8" ht="17.25" thickTop="1" thickBot="1" x14ac:dyDescent="0.3">
      <c r="B41" s="16" t="s">
        <v>57</v>
      </c>
      <c r="C41" s="73">
        <v>43</v>
      </c>
      <c r="D41" s="17">
        <v>19</v>
      </c>
      <c r="E41" s="18">
        <v>0</v>
      </c>
      <c r="F41" s="17">
        <v>0</v>
      </c>
      <c r="G41" s="17">
        <v>0</v>
      </c>
      <c r="H41" s="17">
        <v>62</v>
      </c>
    </row>
    <row r="42" spans="2:8" ht="17.25" thickTop="1" thickBot="1" x14ac:dyDescent="0.3">
      <c r="B42" s="10" t="s">
        <v>58</v>
      </c>
      <c r="C42" s="72">
        <v>9</v>
      </c>
      <c r="D42" s="72">
        <v>0</v>
      </c>
      <c r="E42" s="72">
        <v>0</v>
      </c>
      <c r="F42" s="72">
        <v>0</v>
      </c>
      <c r="G42" s="72">
        <v>0</v>
      </c>
      <c r="H42" s="11">
        <v>9</v>
      </c>
    </row>
    <row r="43" spans="2:8" ht="17.25" thickTop="1" thickBot="1" x14ac:dyDescent="0.3">
      <c r="B43" s="10" t="s">
        <v>59</v>
      </c>
      <c r="C43" s="72">
        <v>12</v>
      </c>
      <c r="D43" s="72">
        <v>10</v>
      </c>
      <c r="E43" s="72">
        <v>0</v>
      </c>
      <c r="F43" s="72">
        <v>0</v>
      </c>
      <c r="G43" s="72">
        <v>0</v>
      </c>
      <c r="H43" s="11">
        <v>22</v>
      </c>
    </row>
    <row r="44" spans="2:8" ht="17.25" thickTop="1" thickBot="1" x14ac:dyDescent="0.3">
      <c r="B44" s="10" t="s">
        <v>60</v>
      </c>
      <c r="C44" s="72">
        <v>22</v>
      </c>
      <c r="D44" s="72">
        <v>9</v>
      </c>
      <c r="E44" s="72">
        <v>0</v>
      </c>
      <c r="F44" s="72">
        <v>0</v>
      </c>
      <c r="G44" s="72">
        <v>0</v>
      </c>
      <c r="H44" s="11">
        <v>31</v>
      </c>
    </row>
    <row r="45" spans="2:8" ht="17.25" thickTop="1" thickBot="1" x14ac:dyDescent="0.3">
      <c r="B45" s="16" t="s">
        <v>61</v>
      </c>
      <c r="C45" s="73">
        <v>30</v>
      </c>
      <c r="D45" s="73">
        <v>0</v>
      </c>
      <c r="E45" s="73">
        <v>0</v>
      </c>
      <c r="F45" s="73">
        <v>0</v>
      </c>
      <c r="G45" s="73">
        <v>0</v>
      </c>
      <c r="H45" s="17">
        <v>30</v>
      </c>
    </row>
    <row r="46" spans="2:8" ht="17.25" thickTop="1" thickBot="1" x14ac:dyDescent="0.3">
      <c r="B46" s="10" t="s">
        <v>62</v>
      </c>
      <c r="C46" s="72">
        <v>30</v>
      </c>
      <c r="D46" s="72">
        <v>0</v>
      </c>
      <c r="E46" s="72">
        <v>0</v>
      </c>
      <c r="F46" s="72">
        <v>0</v>
      </c>
      <c r="G46" s="72">
        <v>0</v>
      </c>
      <c r="H46" s="11">
        <v>30</v>
      </c>
    </row>
    <row r="47" spans="2:8" ht="17.25" thickTop="1" thickBot="1" x14ac:dyDescent="0.3">
      <c r="B47" s="16" t="s">
        <v>63</v>
      </c>
      <c r="C47" s="73">
        <v>17</v>
      </c>
      <c r="D47" s="73">
        <v>1</v>
      </c>
      <c r="E47" s="73">
        <v>0</v>
      </c>
      <c r="F47" s="73">
        <v>1</v>
      </c>
      <c r="G47" s="73">
        <v>0</v>
      </c>
      <c r="H47" s="17">
        <v>19</v>
      </c>
    </row>
    <row r="48" spans="2:8" ht="15" customHeight="1" thickTop="1" thickBot="1" x14ac:dyDescent="0.3">
      <c r="B48" s="29" t="s">
        <v>63</v>
      </c>
      <c r="C48" s="72">
        <v>17</v>
      </c>
      <c r="D48" s="72">
        <v>1</v>
      </c>
      <c r="E48" s="72">
        <v>0</v>
      </c>
      <c r="F48" s="72">
        <v>1</v>
      </c>
      <c r="G48" s="72">
        <v>0</v>
      </c>
      <c r="H48" s="24">
        <v>19</v>
      </c>
    </row>
    <row r="49" spans="2:8" ht="20.25" thickTop="1" thickBot="1" x14ac:dyDescent="0.3">
      <c r="B49" s="74" t="s">
        <v>70</v>
      </c>
      <c r="C49" s="75">
        <v>769</v>
      </c>
      <c r="D49" s="76">
        <v>222</v>
      </c>
      <c r="E49" s="77">
        <v>5</v>
      </c>
      <c r="F49" s="76">
        <v>4</v>
      </c>
      <c r="G49" s="76">
        <v>3</v>
      </c>
      <c r="H49" s="78">
        <v>1003</v>
      </c>
    </row>
    <row r="50" spans="2:8" ht="15" customHeight="1" x14ac:dyDescent="0.25">
      <c r="B50" s="38"/>
      <c r="C50" s="38"/>
      <c r="D50" s="38"/>
      <c r="E50" s="38"/>
      <c r="F50" s="38"/>
      <c r="G50" s="38"/>
      <c r="H50" s="38"/>
    </row>
    <row r="51" spans="2:8" ht="15" customHeight="1" thickBot="1" x14ac:dyDescent="0.3">
      <c r="B51" s="38"/>
      <c r="C51" s="38"/>
      <c r="D51" s="38"/>
      <c r="E51" s="38"/>
      <c r="F51" s="38"/>
      <c r="G51" s="38"/>
      <c r="H51" s="38"/>
    </row>
    <row r="52" spans="2:8" ht="21" thickBot="1" x14ac:dyDescent="0.35">
      <c r="B52" s="333" t="str">
        <f>B6</f>
        <v>ESTADOS ACADÉMICOS 2023-1</v>
      </c>
      <c r="C52" s="334"/>
      <c r="D52" s="334"/>
      <c r="E52" s="334"/>
      <c r="F52" s="334"/>
      <c r="G52" s="334"/>
      <c r="H52" s="334"/>
    </row>
    <row r="53" spans="2:8" ht="15" customHeight="1" x14ac:dyDescent="0.25">
      <c r="B53" s="336" t="s">
        <v>17</v>
      </c>
      <c r="C53" s="336" t="s">
        <v>78</v>
      </c>
      <c r="D53" s="336" t="s">
        <v>79</v>
      </c>
      <c r="E53" s="338" t="s">
        <v>80</v>
      </c>
      <c r="F53" s="336" t="s">
        <v>81</v>
      </c>
      <c r="G53" s="336" t="s">
        <v>82</v>
      </c>
      <c r="H53" s="336" t="s">
        <v>72</v>
      </c>
    </row>
    <row r="54" spans="2:8" ht="15.75" customHeight="1" thickBot="1" x14ac:dyDescent="0.3">
      <c r="B54" s="337"/>
      <c r="C54" s="337"/>
      <c r="D54" s="337"/>
      <c r="E54" s="339"/>
      <c r="F54" s="337"/>
      <c r="G54" s="337"/>
      <c r="H54" s="337"/>
    </row>
    <row r="55" spans="2:8" ht="16.5" thickBot="1" x14ac:dyDescent="0.3">
      <c r="B55" s="194" t="s">
        <v>25</v>
      </c>
      <c r="C55" s="219">
        <f t="shared" ref="C55:C89" si="0">IFERROR(C9/H55,0)</f>
        <v>0.84848484848484851</v>
      </c>
      <c r="D55" s="220">
        <f t="shared" ref="D55:D89" si="1">IFERROR(D9/H55,0)</f>
        <v>0.14393939393939395</v>
      </c>
      <c r="E55" s="221">
        <f t="shared" ref="E55:E89" si="2">IFERROR(E9/H55,0)</f>
        <v>7.575757575757576E-3</v>
      </c>
      <c r="F55" s="220">
        <f t="shared" ref="F55:F89" si="3">IFERROR(F9/H55,0)</f>
        <v>0</v>
      </c>
      <c r="G55" s="220">
        <f t="shared" ref="G55:G89" si="4">IFERROR(G9/H55,0)</f>
        <v>0</v>
      </c>
      <c r="H55" s="133">
        <f t="shared" ref="H55:H90" si="5">H9</f>
        <v>132</v>
      </c>
    </row>
    <row r="56" spans="2:8" ht="17.25" thickTop="1" thickBot="1" x14ac:dyDescent="0.3">
      <c r="B56" s="196" t="s">
        <v>26</v>
      </c>
      <c r="C56" s="222">
        <f t="shared" si="0"/>
        <v>0.81818181818181823</v>
      </c>
      <c r="D56" s="223">
        <f t="shared" si="1"/>
        <v>0.15151515151515152</v>
      </c>
      <c r="E56" s="224">
        <f t="shared" si="2"/>
        <v>3.0303030303030304E-2</v>
      </c>
      <c r="F56" s="223">
        <f t="shared" si="3"/>
        <v>0</v>
      </c>
      <c r="G56" s="223">
        <f t="shared" si="4"/>
        <v>0</v>
      </c>
      <c r="H56" s="134">
        <f t="shared" si="5"/>
        <v>33</v>
      </c>
    </row>
    <row r="57" spans="2:8" ht="17.25" thickTop="1" thickBot="1" x14ac:dyDescent="0.3">
      <c r="B57" s="196" t="s">
        <v>27</v>
      </c>
      <c r="C57" s="222">
        <f t="shared" si="0"/>
        <v>0.93421052631578949</v>
      </c>
      <c r="D57" s="223">
        <f t="shared" si="1"/>
        <v>6.5789473684210523E-2</v>
      </c>
      <c r="E57" s="224">
        <f t="shared" si="2"/>
        <v>0</v>
      </c>
      <c r="F57" s="223">
        <f t="shared" si="3"/>
        <v>0</v>
      </c>
      <c r="G57" s="223">
        <f t="shared" si="4"/>
        <v>0</v>
      </c>
      <c r="H57" s="134">
        <f t="shared" si="5"/>
        <v>76</v>
      </c>
    </row>
    <row r="58" spans="2:8" ht="17.25" thickTop="1" thickBot="1" x14ac:dyDescent="0.3">
      <c r="B58" s="196" t="s">
        <v>28</v>
      </c>
      <c r="C58" s="222">
        <f t="shared" si="0"/>
        <v>0.60869565217391308</v>
      </c>
      <c r="D58" s="223">
        <f t="shared" si="1"/>
        <v>0.39130434782608697</v>
      </c>
      <c r="E58" s="224">
        <f t="shared" si="2"/>
        <v>0</v>
      </c>
      <c r="F58" s="223">
        <f t="shared" si="3"/>
        <v>0</v>
      </c>
      <c r="G58" s="223">
        <f t="shared" si="4"/>
        <v>0</v>
      </c>
      <c r="H58" s="134">
        <f t="shared" si="5"/>
        <v>23</v>
      </c>
    </row>
    <row r="59" spans="2:8" ht="54" customHeight="1" thickTop="1" thickBot="1" x14ac:dyDescent="0.3">
      <c r="B59" s="205" t="s">
        <v>65</v>
      </c>
      <c r="C59" s="225">
        <f t="shared" si="0"/>
        <v>0.86734693877551017</v>
      </c>
      <c r="D59" s="226">
        <f t="shared" si="1"/>
        <v>0.1326530612244898</v>
      </c>
      <c r="E59" s="227">
        <f t="shared" si="2"/>
        <v>0</v>
      </c>
      <c r="F59" s="226">
        <f t="shared" si="3"/>
        <v>0</v>
      </c>
      <c r="G59" s="226">
        <f t="shared" si="4"/>
        <v>0</v>
      </c>
      <c r="H59" s="137">
        <f t="shared" si="5"/>
        <v>98</v>
      </c>
    </row>
    <row r="60" spans="2:8" ht="17.25" thickTop="1" thickBot="1" x14ac:dyDescent="0.3">
      <c r="B60" s="196" t="s">
        <v>30</v>
      </c>
      <c r="C60" s="222">
        <f t="shared" si="0"/>
        <v>0.81355932203389836</v>
      </c>
      <c r="D60" s="223">
        <f t="shared" si="1"/>
        <v>0.1864406779661017</v>
      </c>
      <c r="E60" s="224">
        <f t="shared" si="2"/>
        <v>0</v>
      </c>
      <c r="F60" s="223">
        <f t="shared" si="3"/>
        <v>0</v>
      </c>
      <c r="G60" s="223">
        <f t="shared" si="4"/>
        <v>0</v>
      </c>
      <c r="H60" s="134">
        <f t="shared" si="5"/>
        <v>59</v>
      </c>
    </row>
    <row r="61" spans="2:8" ht="17.25" thickTop="1" thickBot="1" x14ac:dyDescent="0.3">
      <c r="B61" s="196" t="s">
        <v>31</v>
      </c>
      <c r="C61" s="222">
        <f t="shared" si="0"/>
        <v>0.92307692307692313</v>
      </c>
      <c r="D61" s="223">
        <f t="shared" si="1"/>
        <v>7.6923076923076927E-2</v>
      </c>
      <c r="E61" s="224">
        <f t="shared" si="2"/>
        <v>0</v>
      </c>
      <c r="F61" s="223">
        <f t="shared" si="3"/>
        <v>0</v>
      </c>
      <c r="G61" s="223">
        <f t="shared" si="4"/>
        <v>0</v>
      </c>
      <c r="H61" s="134">
        <f t="shared" si="5"/>
        <v>13</v>
      </c>
    </row>
    <row r="62" spans="2:8" ht="17.25" thickTop="1" thickBot="1" x14ac:dyDescent="0.3">
      <c r="B62" s="196" t="s">
        <v>32</v>
      </c>
      <c r="C62" s="222">
        <f t="shared" si="0"/>
        <v>0.96153846153846156</v>
      </c>
      <c r="D62" s="223">
        <f t="shared" si="1"/>
        <v>3.8461538461538464E-2</v>
      </c>
      <c r="E62" s="224">
        <f t="shared" si="2"/>
        <v>0</v>
      </c>
      <c r="F62" s="223">
        <f t="shared" si="3"/>
        <v>0</v>
      </c>
      <c r="G62" s="223">
        <f t="shared" si="4"/>
        <v>0</v>
      </c>
      <c r="H62" s="134">
        <f t="shared" si="5"/>
        <v>26</v>
      </c>
    </row>
    <row r="63" spans="2:8" ht="17.25" thickTop="1" thickBot="1" x14ac:dyDescent="0.3">
      <c r="B63" s="200" t="s">
        <v>33</v>
      </c>
      <c r="C63" s="225">
        <f t="shared" si="0"/>
        <v>0.8</v>
      </c>
      <c r="D63" s="226">
        <f t="shared" si="1"/>
        <v>0.2</v>
      </c>
      <c r="E63" s="227">
        <f t="shared" si="2"/>
        <v>0</v>
      </c>
      <c r="F63" s="226">
        <f t="shared" si="3"/>
        <v>0</v>
      </c>
      <c r="G63" s="226">
        <f t="shared" si="4"/>
        <v>0</v>
      </c>
      <c r="H63" s="137">
        <f t="shared" si="5"/>
        <v>45</v>
      </c>
    </row>
    <row r="64" spans="2:8" ht="17.25" thickTop="1" thickBot="1" x14ac:dyDescent="0.3">
      <c r="B64" s="196" t="s">
        <v>34</v>
      </c>
      <c r="C64" s="222">
        <f t="shared" si="0"/>
        <v>0.84848484848484851</v>
      </c>
      <c r="D64" s="223">
        <f t="shared" si="1"/>
        <v>0.15151515151515152</v>
      </c>
      <c r="E64" s="224">
        <f t="shared" si="2"/>
        <v>0</v>
      </c>
      <c r="F64" s="223">
        <f t="shared" si="3"/>
        <v>0</v>
      </c>
      <c r="G64" s="223">
        <f t="shared" si="4"/>
        <v>0</v>
      </c>
      <c r="H64" s="134">
        <f t="shared" si="5"/>
        <v>33</v>
      </c>
    </row>
    <row r="65" spans="2:8" ht="17.25" thickTop="1" thickBot="1" x14ac:dyDescent="0.3">
      <c r="B65" s="196" t="s">
        <v>35</v>
      </c>
      <c r="C65" s="222">
        <f t="shared" si="0"/>
        <v>0.75</v>
      </c>
      <c r="D65" s="223">
        <f t="shared" si="1"/>
        <v>0.25</v>
      </c>
      <c r="E65" s="224">
        <f t="shared" si="2"/>
        <v>0</v>
      </c>
      <c r="F65" s="223">
        <f t="shared" si="3"/>
        <v>0</v>
      </c>
      <c r="G65" s="223">
        <f t="shared" si="4"/>
        <v>0</v>
      </c>
      <c r="H65" s="134">
        <f t="shared" si="5"/>
        <v>8</v>
      </c>
    </row>
    <row r="66" spans="2:8" ht="17.25" thickTop="1" thickBot="1" x14ac:dyDescent="0.3">
      <c r="B66" s="196" t="s">
        <v>36</v>
      </c>
      <c r="C66" s="222">
        <f t="shared" si="0"/>
        <v>0.5</v>
      </c>
      <c r="D66" s="223">
        <f t="shared" si="1"/>
        <v>0.5</v>
      </c>
      <c r="E66" s="224">
        <f t="shared" si="2"/>
        <v>0</v>
      </c>
      <c r="F66" s="223">
        <f t="shared" si="3"/>
        <v>0</v>
      </c>
      <c r="G66" s="223">
        <f t="shared" si="4"/>
        <v>0</v>
      </c>
      <c r="H66" s="134">
        <f t="shared" si="5"/>
        <v>4</v>
      </c>
    </row>
    <row r="67" spans="2:8" ht="17.25" thickTop="1" thickBot="1" x14ac:dyDescent="0.3">
      <c r="B67" s="200" t="s">
        <v>37</v>
      </c>
      <c r="C67" s="225">
        <f t="shared" si="0"/>
        <v>0.62997658079625296</v>
      </c>
      <c r="D67" s="226">
        <f t="shared" si="1"/>
        <v>0.34660421545667447</v>
      </c>
      <c r="E67" s="227">
        <f t="shared" si="2"/>
        <v>9.3676814988290398E-3</v>
      </c>
      <c r="F67" s="226">
        <f t="shared" si="3"/>
        <v>7.0257611241217799E-3</v>
      </c>
      <c r="G67" s="226">
        <f t="shared" si="4"/>
        <v>7.0257611241217799E-3</v>
      </c>
      <c r="H67" s="137">
        <f t="shared" si="5"/>
        <v>427</v>
      </c>
    </row>
    <row r="68" spans="2:8" ht="17.25" thickTop="1" thickBot="1" x14ac:dyDescent="0.3">
      <c r="B68" s="203" t="s">
        <v>38</v>
      </c>
      <c r="C68" s="228">
        <f t="shared" si="0"/>
        <v>0.58904109589041098</v>
      </c>
      <c r="D68" s="229">
        <f t="shared" si="1"/>
        <v>0.41095890410958902</v>
      </c>
      <c r="E68" s="230">
        <f t="shared" si="2"/>
        <v>0</v>
      </c>
      <c r="F68" s="229">
        <f t="shared" si="3"/>
        <v>0</v>
      </c>
      <c r="G68" s="229">
        <f t="shared" si="4"/>
        <v>0</v>
      </c>
      <c r="H68" s="139">
        <f t="shared" si="5"/>
        <v>73</v>
      </c>
    </row>
    <row r="69" spans="2:8" ht="17.25" thickTop="1" thickBot="1" x14ac:dyDescent="0.3">
      <c r="B69" s="196" t="s">
        <v>39</v>
      </c>
      <c r="C69" s="222">
        <f t="shared" si="0"/>
        <v>0.57657657657657657</v>
      </c>
      <c r="D69" s="223">
        <f t="shared" si="1"/>
        <v>0.36036036036036034</v>
      </c>
      <c r="E69" s="224">
        <f t="shared" si="2"/>
        <v>1.8018018018018018E-2</v>
      </c>
      <c r="F69" s="223">
        <f t="shared" si="3"/>
        <v>1.8018018018018018E-2</v>
      </c>
      <c r="G69" s="223">
        <f t="shared" si="4"/>
        <v>2.7027027027027029E-2</v>
      </c>
      <c r="H69" s="134">
        <f t="shared" si="5"/>
        <v>111</v>
      </c>
    </row>
    <row r="70" spans="2:8" ht="17.25" thickTop="1" thickBot="1" x14ac:dyDescent="0.3">
      <c r="B70" s="196" t="s">
        <v>40</v>
      </c>
      <c r="C70" s="222">
        <f t="shared" si="0"/>
        <v>0.65625</v>
      </c>
      <c r="D70" s="223">
        <f t="shared" si="1"/>
        <v>0.28125</v>
      </c>
      <c r="E70" s="224">
        <f t="shared" si="2"/>
        <v>3.125E-2</v>
      </c>
      <c r="F70" s="223">
        <f t="shared" si="3"/>
        <v>3.125E-2</v>
      </c>
      <c r="G70" s="223">
        <f t="shared" si="4"/>
        <v>0</v>
      </c>
      <c r="H70" s="134">
        <f t="shared" si="5"/>
        <v>32</v>
      </c>
    </row>
    <row r="71" spans="2:8" ht="17.25" thickTop="1" thickBot="1" x14ac:dyDescent="0.3">
      <c r="B71" s="196" t="s">
        <v>41</v>
      </c>
      <c r="C71" s="222">
        <f t="shared" si="0"/>
        <v>0.7</v>
      </c>
      <c r="D71" s="223">
        <f t="shared" si="1"/>
        <v>0.28333333333333333</v>
      </c>
      <c r="E71" s="224">
        <f t="shared" si="2"/>
        <v>1.6666666666666666E-2</v>
      </c>
      <c r="F71" s="223">
        <f t="shared" si="3"/>
        <v>0</v>
      </c>
      <c r="G71" s="223">
        <f t="shared" si="4"/>
        <v>0</v>
      </c>
      <c r="H71" s="134">
        <f t="shared" si="5"/>
        <v>60</v>
      </c>
    </row>
    <row r="72" spans="2:8" ht="17.25" thickTop="1" thickBot="1" x14ac:dyDescent="0.3">
      <c r="B72" s="196" t="s">
        <v>42</v>
      </c>
      <c r="C72" s="222">
        <f t="shared" si="0"/>
        <v>0.62195121951219512</v>
      </c>
      <c r="D72" s="223">
        <f t="shared" si="1"/>
        <v>0.37804878048780488</v>
      </c>
      <c r="E72" s="224">
        <f t="shared" si="2"/>
        <v>0</v>
      </c>
      <c r="F72" s="223">
        <f t="shared" si="3"/>
        <v>0</v>
      </c>
      <c r="G72" s="223">
        <f t="shared" si="4"/>
        <v>0</v>
      </c>
      <c r="H72" s="134">
        <f t="shared" si="5"/>
        <v>82</v>
      </c>
    </row>
    <row r="73" spans="2:8" ht="17.25" thickTop="1" thickBot="1" x14ac:dyDescent="0.3">
      <c r="B73" s="196" t="s">
        <v>43</v>
      </c>
      <c r="C73" s="222">
        <f t="shared" si="0"/>
        <v>0.69565217391304346</v>
      </c>
      <c r="D73" s="223">
        <f t="shared" si="1"/>
        <v>0.30434782608695654</v>
      </c>
      <c r="E73" s="224">
        <f t="shared" si="2"/>
        <v>0</v>
      </c>
      <c r="F73" s="223">
        <f t="shared" si="3"/>
        <v>0</v>
      </c>
      <c r="G73" s="223">
        <f t="shared" si="4"/>
        <v>0</v>
      </c>
      <c r="H73" s="134">
        <f t="shared" si="5"/>
        <v>69</v>
      </c>
    </row>
    <row r="74" spans="2:8" ht="37.5" customHeight="1" thickTop="1" thickBot="1" x14ac:dyDescent="0.3">
      <c r="B74" s="205" t="s">
        <v>66</v>
      </c>
      <c r="C74" s="225">
        <f t="shared" si="0"/>
        <v>0.87368421052631584</v>
      </c>
      <c r="D74" s="226">
        <f t="shared" si="1"/>
        <v>0.12631578947368421</v>
      </c>
      <c r="E74" s="227">
        <f t="shared" si="2"/>
        <v>0</v>
      </c>
      <c r="F74" s="226">
        <f t="shared" si="3"/>
        <v>0</v>
      </c>
      <c r="G74" s="226">
        <f t="shared" si="4"/>
        <v>0</v>
      </c>
      <c r="H74" s="137">
        <f t="shared" si="5"/>
        <v>95</v>
      </c>
    </row>
    <row r="75" spans="2:8" ht="17.25" thickTop="1" thickBot="1" x14ac:dyDescent="0.3">
      <c r="B75" s="196" t="s">
        <v>45</v>
      </c>
      <c r="C75" s="222">
        <f t="shared" si="0"/>
        <v>0.84375</v>
      </c>
      <c r="D75" s="223">
        <f t="shared" si="1"/>
        <v>0.15625</v>
      </c>
      <c r="E75" s="224">
        <f t="shared" si="2"/>
        <v>0</v>
      </c>
      <c r="F75" s="223">
        <f t="shared" si="3"/>
        <v>0</v>
      </c>
      <c r="G75" s="223">
        <f t="shared" si="4"/>
        <v>0</v>
      </c>
      <c r="H75" s="134">
        <f t="shared" si="5"/>
        <v>32</v>
      </c>
    </row>
    <row r="76" spans="2:8" ht="17.25" thickTop="1" thickBot="1" x14ac:dyDescent="0.3">
      <c r="B76" s="196" t="s">
        <v>46</v>
      </c>
      <c r="C76" s="222">
        <f t="shared" si="0"/>
        <v>1</v>
      </c>
      <c r="D76" s="223">
        <f t="shared" si="1"/>
        <v>0</v>
      </c>
      <c r="E76" s="224">
        <f t="shared" si="2"/>
        <v>0</v>
      </c>
      <c r="F76" s="223">
        <f t="shared" si="3"/>
        <v>0</v>
      </c>
      <c r="G76" s="223">
        <f t="shared" si="4"/>
        <v>0</v>
      </c>
      <c r="H76" s="134">
        <f t="shared" si="5"/>
        <v>26</v>
      </c>
    </row>
    <row r="77" spans="2:8" ht="17.25" thickTop="1" thickBot="1" x14ac:dyDescent="0.3">
      <c r="B77" s="196" t="s">
        <v>47</v>
      </c>
      <c r="C77" s="222">
        <f t="shared" si="0"/>
        <v>1</v>
      </c>
      <c r="D77" s="223">
        <f t="shared" si="1"/>
        <v>0</v>
      </c>
      <c r="E77" s="224">
        <f t="shared" si="2"/>
        <v>0</v>
      </c>
      <c r="F77" s="223">
        <f t="shared" si="3"/>
        <v>0</v>
      </c>
      <c r="G77" s="223">
        <f t="shared" si="4"/>
        <v>0</v>
      </c>
      <c r="H77" s="134">
        <f t="shared" si="5"/>
        <v>4</v>
      </c>
    </row>
    <row r="78" spans="2:8" ht="17.25" thickTop="1" thickBot="1" x14ac:dyDescent="0.3">
      <c r="B78" s="196" t="s">
        <v>48</v>
      </c>
      <c r="C78" s="222">
        <f t="shared" si="0"/>
        <v>0.78787878787878785</v>
      </c>
      <c r="D78" s="223">
        <f t="shared" si="1"/>
        <v>0.21212121212121213</v>
      </c>
      <c r="E78" s="224">
        <f t="shared" si="2"/>
        <v>0</v>
      </c>
      <c r="F78" s="223">
        <f t="shared" si="3"/>
        <v>0</v>
      </c>
      <c r="G78" s="223">
        <f t="shared" si="4"/>
        <v>0</v>
      </c>
      <c r="H78" s="134">
        <f t="shared" si="5"/>
        <v>33</v>
      </c>
    </row>
    <row r="79" spans="2:8" ht="34.5" customHeight="1" thickTop="1" thickBot="1" x14ac:dyDescent="0.3">
      <c r="B79" s="205" t="s">
        <v>67</v>
      </c>
      <c r="C79" s="225">
        <f t="shared" si="0"/>
        <v>0.98360655737704916</v>
      </c>
      <c r="D79" s="226">
        <f t="shared" si="1"/>
        <v>1.6393442622950821E-2</v>
      </c>
      <c r="E79" s="227">
        <f t="shared" si="2"/>
        <v>0</v>
      </c>
      <c r="F79" s="226">
        <f t="shared" si="3"/>
        <v>0</v>
      </c>
      <c r="G79" s="226">
        <f t="shared" si="4"/>
        <v>0</v>
      </c>
      <c r="H79" s="137">
        <f t="shared" si="5"/>
        <v>61</v>
      </c>
    </row>
    <row r="80" spans="2:8" ht="17.25" thickTop="1" thickBot="1" x14ac:dyDescent="0.3">
      <c r="B80" s="196" t="s">
        <v>50</v>
      </c>
      <c r="C80" s="222">
        <f t="shared" si="0"/>
        <v>0.967741935483871</v>
      </c>
      <c r="D80" s="223">
        <f t="shared" si="1"/>
        <v>3.2258064516129031E-2</v>
      </c>
      <c r="E80" s="224">
        <f t="shared" si="2"/>
        <v>0</v>
      </c>
      <c r="F80" s="223">
        <f t="shared" si="3"/>
        <v>0</v>
      </c>
      <c r="G80" s="223">
        <f t="shared" si="4"/>
        <v>0</v>
      </c>
      <c r="H80" s="134">
        <f t="shared" si="5"/>
        <v>31</v>
      </c>
    </row>
    <row r="81" spans="2:8" ht="17.25" thickTop="1" thickBot="1" x14ac:dyDescent="0.3">
      <c r="B81" s="196" t="s">
        <v>51</v>
      </c>
      <c r="C81" s="222">
        <f t="shared" si="0"/>
        <v>1</v>
      </c>
      <c r="D81" s="223">
        <f t="shared" si="1"/>
        <v>0</v>
      </c>
      <c r="E81" s="224">
        <f t="shared" si="2"/>
        <v>0</v>
      </c>
      <c r="F81" s="223">
        <f t="shared" si="3"/>
        <v>0</v>
      </c>
      <c r="G81" s="223">
        <f t="shared" si="4"/>
        <v>0</v>
      </c>
      <c r="H81" s="134">
        <f t="shared" si="5"/>
        <v>20</v>
      </c>
    </row>
    <row r="82" spans="2:8" ht="17.25" thickTop="1" thickBot="1" x14ac:dyDescent="0.3">
      <c r="B82" s="196" t="s">
        <v>52</v>
      </c>
      <c r="C82" s="222">
        <f t="shared" si="0"/>
        <v>1</v>
      </c>
      <c r="D82" s="223">
        <f t="shared" si="1"/>
        <v>0</v>
      </c>
      <c r="E82" s="224">
        <f t="shared" si="2"/>
        <v>0</v>
      </c>
      <c r="F82" s="223">
        <f t="shared" si="3"/>
        <v>0</v>
      </c>
      <c r="G82" s="223">
        <f t="shared" si="4"/>
        <v>0</v>
      </c>
      <c r="H82" s="134">
        <f t="shared" si="5"/>
        <v>10</v>
      </c>
    </row>
    <row r="83" spans="2:8" ht="39.75" customHeight="1" thickTop="1" thickBot="1" x14ac:dyDescent="0.3">
      <c r="B83" s="200" t="s">
        <v>53</v>
      </c>
      <c r="C83" s="225">
        <f t="shared" si="0"/>
        <v>1</v>
      </c>
      <c r="D83" s="226">
        <f t="shared" si="1"/>
        <v>0</v>
      </c>
      <c r="E83" s="227">
        <f t="shared" si="2"/>
        <v>0</v>
      </c>
      <c r="F83" s="226">
        <f t="shared" si="3"/>
        <v>0</v>
      </c>
      <c r="G83" s="226">
        <f t="shared" si="4"/>
        <v>0</v>
      </c>
      <c r="H83" s="137">
        <f t="shared" si="5"/>
        <v>34</v>
      </c>
    </row>
    <row r="84" spans="2:8" ht="17.25" thickTop="1" thickBot="1" x14ac:dyDescent="0.3">
      <c r="B84" s="196" t="s">
        <v>54</v>
      </c>
      <c r="C84" s="222">
        <f t="shared" si="0"/>
        <v>1</v>
      </c>
      <c r="D84" s="223">
        <f t="shared" si="1"/>
        <v>0</v>
      </c>
      <c r="E84" s="224">
        <f t="shared" si="2"/>
        <v>0</v>
      </c>
      <c r="F84" s="223">
        <f t="shared" si="3"/>
        <v>0</v>
      </c>
      <c r="G84" s="223">
        <f t="shared" si="4"/>
        <v>0</v>
      </c>
      <c r="H84" s="134">
        <f t="shared" si="5"/>
        <v>34</v>
      </c>
    </row>
    <row r="85" spans="2:8" ht="17.25" thickTop="1" thickBot="1" x14ac:dyDescent="0.3">
      <c r="B85" s="196" t="s">
        <v>68</v>
      </c>
      <c r="C85" s="222">
        <f t="shared" si="0"/>
        <v>0</v>
      </c>
      <c r="D85" s="223">
        <f t="shared" si="1"/>
        <v>0</v>
      </c>
      <c r="E85" s="224">
        <f t="shared" si="2"/>
        <v>0</v>
      </c>
      <c r="F85" s="223">
        <f t="shared" si="3"/>
        <v>0</v>
      </c>
      <c r="G85" s="223">
        <f t="shared" si="4"/>
        <v>0</v>
      </c>
      <c r="H85" s="134">
        <f t="shared" si="5"/>
        <v>0</v>
      </c>
    </row>
    <row r="86" spans="2:8" ht="17.25" thickTop="1" thickBot="1" x14ac:dyDescent="0.3">
      <c r="B86" s="196" t="s">
        <v>69</v>
      </c>
      <c r="C86" s="222">
        <f t="shared" si="0"/>
        <v>0</v>
      </c>
      <c r="D86" s="223">
        <f t="shared" si="1"/>
        <v>0</v>
      </c>
      <c r="E86" s="224">
        <f t="shared" si="2"/>
        <v>0</v>
      </c>
      <c r="F86" s="223">
        <f t="shared" si="3"/>
        <v>0</v>
      </c>
      <c r="G86" s="223">
        <f t="shared" si="4"/>
        <v>0</v>
      </c>
      <c r="H86" s="134">
        <f t="shared" si="5"/>
        <v>0</v>
      </c>
    </row>
    <row r="87" spans="2:8" ht="17.25" thickTop="1" thickBot="1" x14ac:dyDescent="0.3">
      <c r="B87" s="200" t="s">
        <v>57</v>
      </c>
      <c r="C87" s="225">
        <f t="shared" si="0"/>
        <v>0.69354838709677424</v>
      </c>
      <c r="D87" s="226">
        <f t="shared" si="1"/>
        <v>0.30645161290322581</v>
      </c>
      <c r="E87" s="227">
        <f t="shared" si="2"/>
        <v>0</v>
      </c>
      <c r="F87" s="226">
        <f t="shared" si="3"/>
        <v>0</v>
      </c>
      <c r="G87" s="226">
        <f t="shared" si="4"/>
        <v>0</v>
      </c>
      <c r="H87" s="137">
        <f t="shared" si="5"/>
        <v>62</v>
      </c>
    </row>
    <row r="88" spans="2:8" ht="17.25" thickTop="1" thickBot="1" x14ac:dyDescent="0.3">
      <c r="B88" s="196" t="s">
        <v>58</v>
      </c>
      <c r="C88" s="222">
        <f t="shared" si="0"/>
        <v>1</v>
      </c>
      <c r="D88" s="223">
        <f t="shared" si="1"/>
        <v>0</v>
      </c>
      <c r="E88" s="224">
        <f t="shared" si="2"/>
        <v>0</v>
      </c>
      <c r="F88" s="223">
        <f t="shared" si="3"/>
        <v>0</v>
      </c>
      <c r="G88" s="223">
        <f t="shared" si="4"/>
        <v>0</v>
      </c>
      <c r="H88" s="134">
        <f t="shared" si="5"/>
        <v>9</v>
      </c>
    </row>
    <row r="89" spans="2:8" ht="17.25" thickTop="1" thickBot="1" x14ac:dyDescent="0.3">
      <c r="B89" s="196" t="s">
        <v>59</v>
      </c>
      <c r="C89" s="222">
        <f t="shared" si="0"/>
        <v>0.54545454545454541</v>
      </c>
      <c r="D89" s="223">
        <f t="shared" si="1"/>
        <v>0.45454545454545453</v>
      </c>
      <c r="E89" s="224">
        <f t="shared" si="2"/>
        <v>0</v>
      </c>
      <c r="F89" s="223">
        <f t="shared" si="3"/>
        <v>0</v>
      </c>
      <c r="G89" s="223">
        <f t="shared" si="4"/>
        <v>0</v>
      </c>
      <c r="H89" s="134">
        <f t="shared" si="5"/>
        <v>22</v>
      </c>
    </row>
    <row r="90" spans="2:8" ht="17.25" thickTop="1" thickBot="1" x14ac:dyDescent="0.3">
      <c r="B90" s="196" t="s">
        <v>60</v>
      </c>
      <c r="C90" s="222">
        <f>IFERROR(C44/$H90,0)</f>
        <v>0.70967741935483875</v>
      </c>
      <c r="D90" s="223">
        <f>IFERROR(D44/$H90,0)</f>
        <v>0.29032258064516131</v>
      </c>
      <c r="E90" s="224">
        <f>IFERROR(E44/$H90,0)</f>
        <v>0</v>
      </c>
      <c r="F90" s="223">
        <f>IFERROR(F44/$H90,0)</f>
        <v>0</v>
      </c>
      <c r="G90" s="223">
        <f>IFERROR(G44/$H90,0)</f>
        <v>0</v>
      </c>
      <c r="H90" s="134">
        <f t="shared" si="5"/>
        <v>31</v>
      </c>
    </row>
    <row r="91" spans="2:8" ht="17.25" thickTop="1" thickBot="1" x14ac:dyDescent="0.3">
      <c r="B91" s="200" t="s">
        <v>61</v>
      </c>
      <c r="C91" s="225">
        <f>IFERROR(C45/H91,0)</f>
        <v>1</v>
      </c>
      <c r="D91" s="226">
        <f>IFERROR(D45/H91,0)</f>
        <v>0</v>
      </c>
      <c r="E91" s="227">
        <f>IFERROR(E45/H91,0)</f>
        <v>0</v>
      </c>
      <c r="F91" s="226">
        <f>IFERROR(F45/H91,0)</f>
        <v>0</v>
      </c>
      <c r="G91" s="226">
        <f>IFERROR(G45/H91,0)</f>
        <v>0</v>
      </c>
      <c r="H91" s="137">
        <f>H45</f>
        <v>30</v>
      </c>
    </row>
    <row r="92" spans="2:8" ht="17.25" thickTop="1" thickBot="1" x14ac:dyDescent="0.3">
      <c r="B92" s="196" t="s">
        <v>62</v>
      </c>
      <c r="C92" s="222">
        <f>IFERROR(C46/H92,0)</f>
        <v>1</v>
      </c>
      <c r="D92" s="223">
        <f>IFERROR(D46/H92,0)</f>
        <v>0</v>
      </c>
      <c r="E92" s="224">
        <f>IFERROR(E46/H92,0)</f>
        <v>0</v>
      </c>
      <c r="F92" s="223">
        <f>IFERROR(F46/H92,0)</f>
        <v>0</v>
      </c>
      <c r="G92" s="223">
        <f>IFERROR(G46/H92,0)</f>
        <v>0</v>
      </c>
      <c r="H92" s="134">
        <f>H46</f>
        <v>30</v>
      </c>
    </row>
    <row r="93" spans="2:8" ht="17.25" thickTop="1" thickBot="1" x14ac:dyDescent="0.3">
      <c r="B93" s="200" t="s">
        <v>63</v>
      </c>
      <c r="C93" s="225">
        <f>IFERROR(C47/H93,0)</f>
        <v>0.89473684210526316</v>
      </c>
      <c r="D93" s="226">
        <f>IFERROR(D47/H93,0)</f>
        <v>5.2631578947368418E-2</v>
      </c>
      <c r="E93" s="227">
        <f>IFERROR(E47/H93,0)</f>
        <v>0</v>
      </c>
      <c r="F93" s="226">
        <f>IFERROR(F47/H93,0)</f>
        <v>5.2631578947368418E-2</v>
      </c>
      <c r="G93" s="226">
        <f>IFERROR(G47/H93,0)</f>
        <v>0</v>
      </c>
      <c r="H93" s="137">
        <f>H47</f>
        <v>19</v>
      </c>
    </row>
    <row r="94" spans="2:8" ht="17.25" thickTop="1" thickBot="1" x14ac:dyDescent="0.3">
      <c r="B94" s="210" t="s">
        <v>63</v>
      </c>
      <c r="C94" s="231">
        <f>IFERROR(C48/H94,0)</f>
        <v>0.89473684210526316</v>
      </c>
      <c r="D94" s="232">
        <f>IFERROR(D48/H94,0)</f>
        <v>5.2631578947368418E-2</v>
      </c>
      <c r="E94" s="233">
        <f>IFERROR(E48/H94,0)</f>
        <v>0</v>
      </c>
      <c r="F94" s="232">
        <f>IFERROR(F48/H94,0)</f>
        <v>5.2631578947368418E-2</v>
      </c>
      <c r="G94" s="232">
        <f>IFERROR(G48/H94,0)</f>
        <v>0</v>
      </c>
      <c r="H94" s="135">
        <f>H48</f>
        <v>19</v>
      </c>
    </row>
    <row r="95" spans="2:8" ht="20.25" thickTop="1" thickBot="1" x14ac:dyDescent="0.3">
      <c r="B95" s="234" t="s">
        <v>70</v>
      </c>
      <c r="C95" s="235">
        <f>IFERROR(C49/H95,0)</f>
        <v>0.76669990029910273</v>
      </c>
      <c r="D95" s="236">
        <f>IFERROR(D49/H95,0)</f>
        <v>0.2213359920239282</v>
      </c>
      <c r="E95" s="237">
        <f>IFERROR(E49/H95,0)</f>
        <v>4.9850448654037887E-3</v>
      </c>
      <c r="F95" s="236">
        <f>IFERROR(F49/H95,0)</f>
        <v>3.9880358923230306E-3</v>
      </c>
      <c r="G95" s="236">
        <f>IFERROR(G49/H95,0)</f>
        <v>2.9910269192422734E-3</v>
      </c>
      <c r="H95" s="238">
        <f>H49</f>
        <v>1003</v>
      </c>
    </row>
  </sheetData>
  <mergeCells count="18">
    <mergeCell ref="B52:H52"/>
    <mergeCell ref="B53:B54"/>
    <mergeCell ref="C53:C54"/>
    <mergeCell ref="D53:D54"/>
    <mergeCell ref="E53:E54"/>
    <mergeCell ref="F53:F54"/>
    <mergeCell ref="G53:G54"/>
    <mergeCell ref="H53:H54"/>
    <mergeCell ref="B2:H2"/>
    <mergeCell ref="B3:H3"/>
    <mergeCell ref="B6:H6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Q97"/>
  <sheetViews>
    <sheetView showGridLines="0" zoomScale="60" zoomScaleNormal="60" workbookViewId="0"/>
  </sheetViews>
  <sheetFormatPr baseColWidth="10" defaultColWidth="11.42578125" defaultRowHeight="15" x14ac:dyDescent="0.25"/>
  <cols>
    <col min="2" max="2" width="41.42578125" bestFit="1" customWidth="1"/>
    <col min="3" max="13" width="10.28515625" customWidth="1"/>
    <col min="14" max="14" width="15" customWidth="1"/>
    <col min="15" max="15" width="10.28515625" customWidth="1"/>
    <col min="16" max="17" width="10.7109375" customWidth="1"/>
  </cols>
  <sheetData>
    <row r="1" spans="2:17" ht="15.75" customHeight="1" thickBot="1" x14ac:dyDescent="0.3"/>
    <row r="2" spans="2:17" ht="47.25" customHeight="1" thickTop="1" x14ac:dyDescent="0.4">
      <c r="B2" s="369" t="str">
        <f>+CONCATENATE("ESTADOS ACADÉMICOS ",'Portada informe E.A.'!A1," POR PROGRAMAS ACADÉMICOS Y GÉNERO")</f>
        <v>ESTADOS ACADÉMICOS 2023-2 POR PROGRAMAS ACADÉMICOS Y GÉNERO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  <c r="P2" s="241"/>
    </row>
    <row r="3" spans="2:17" ht="47.25" customHeight="1" thickBot="1" x14ac:dyDescent="0.3">
      <c r="B3" s="384" t="s">
        <v>103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299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348" t="s">
        <v>83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2:17" ht="15" customHeight="1" thickBot="1" x14ac:dyDescent="0.3">
      <c r="B7" s="348" t="s">
        <v>17</v>
      </c>
      <c r="C7" s="348" t="s">
        <v>78</v>
      </c>
      <c r="D7" s="348"/>
      <c r="E7" s="348" t="s">
        <v>79</v>
      </c>
      <c r="F7" s="348"/>
      <c r="G7" s="368" t="s">
        <v>84</v>
      </c>
      <c r="H7" s="368"/>
      <c r="I7" s="368" t="s">
        <v>81</v>
      </c>
      <c r="J7" s="368"/>
      <c r="K7" s="368" t="s">
        <v>85</v>
      </c>
      <c r="L7" s="368"/>
      <c r="M7" s="348" t="s">
        <v>72</v>
      </c>
      <c r="N7" s="348"/>
      <c r="O7" s="348" t="s">
        <v>70</v>
      </c>
    </row>
    <row r="8" spans="2:17" ht="21.75" customHeight="1" thickBot="1" x14ac:dyDescent="0.3">
      <c r="B8" s="348"/>
      <c r="C8" s="348"/>
      <c r="D8" s="348"/>
      <c r="E8" s="348"/>
      <c r="F8" s="348"/>
      <c r="G8" s="368"/>
      <c r="H8" s="368"/>
      <c r="I8" s="368"/>
      <c r="J8" s="368"/>
      <c r="K8" s="368"/>
      <c r="L8" s="368"/>
      <c r="M8" s="348"/>
      <c r="N8" s="348"/>
      <c r="O8" s="348"/>
    </row>
    <row r="9" spans="2:17" ht="20.25" customHeight="1" thickBot="1" x14ac:dyDescent="0.3">
      <c r="B9" s="348"/>
      <c r="C9" s="66" t="s">
        <v>74</v>
      </c>
      <c r="D9" s="67" t="s">
        <v>75</v>
      </c>
      <c r="E9" s="66" t="s">
        <v>74</v>
      </c>
      <c r="F9" s="67" t="s">
        <v>75</v>
      </c>
      <c r="G9" s="66" t="s">
        <v>74</v>
      </c>
      <c r="H9" s="67" t="s">
        <v>75</v>
      </c>
      <c r="I9" s="66" t="s">
        <v>74</v>
      </c>
      <c r="J9" s="67" t="s">
        <v>75</v>
      </c>
      <c r="K9" s="66" t="s">
        <v>74</v>
      </c>
      <c r="L9" s="67" t="s">
        <v>75</v>
      </c>
      <c r="M9" s="66" t="s">
        <v>74</v>
      </c>
      <c r="N9" s="67" t="s">
        <v>75</v>
      </c>
      <c r="O9" s="348"/>
    </row>
    <row r="10" spans="2:17" ht="20.25" customHeight="1" thickBot="1" x14ac:dyDescent="0.3">
      <c r="B10" s="19" t="s">
        <v>25</v>
      </c>
      <c r="C10" s="14">
        <v>71</v>
      </c>
      <c r="D10" s="15">
        <v>41</v>
      </c>
      <c r="E10" s="14">
        <v>9</v>
      </c>
      <c r="F10" s="15">
        <v>10</v>
      </c>
      <c r="G10" s="14">
        <v>1</v>
      </c>
      <c r="H10" s="15">
        <v>0</v>
      </c>
      <c r="I10" s="14">
        <v>0</v>
      </c>
      <c r="J10" s="15">
        <v>0</v>
      </c>
      <c r="K10" s="14">
        <v>0</v>
      </c>
      <c r="L10" s="15">
        <v>0</v>
      </c>
      <c r="M10" s="14">
        <v>81</v>
      </c>
      <c r="N10" s="15">
        <v>51</v>
      </c>
      <c r="O10" s="8">
        <v>132</v>
      </c>
    </row>
    <row r="11" spans="2:17" ht="17.25" customHeight="1" thickTop="1" thickBot="1" x14ac:dyDescent="0.3">
      <c r="B11" s="10" t="s">
        <v>26</v>
      </c>
      <c r="C11" s="11">
        <v>14</v>
      </c>
      <c r="D11" s="11">
        <v>13</v>
      </c>
      <c r="E11" s="11">
        <v>2</v>
      </c>
      <c r="F11" s="11">
        <v>3</v>
      </c>
      <c r="G11" s="11">
        <v>1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17</v>
      </c>
      <c r="N11" s="12">
        <v>16</v>
      </c>
      <c r="O11" s="68">
        <v>33</v>
      </c>
    </row>
    <row r="12" spans="2:17" ht="17.25" customHeight="1" thickTop="1" thickBot="1" x14ac:dyDescent="0.3">
      <c r="B12" s="10" t="s">
        <v>27</v>
      </c>
      <c r="C12" s="11">
        <v>50</v>
      </c>
      <c r="D12" s="11">
        <v>21</v>
      </c>
      <c r="E12" s="11">
        <v>1</v>
      </c>
      <c r="F12" s="11">
        <v>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51</v>
      </c>
      <c r="N12" s="12">
        <v>25</v>
      </c>
      <c r="O12" s="11">
        <v>76</v>
      </c>
    </row>
    <row r="13" spans="2:17" ht="17.25" customHeight="1" thickTop="1" thickBot="1" x14ac:dyDescent="0.3">
      <c r="B13" s="10" t="s">
        <v>28</v>
      </c>
      <c r="C13" s="11">
        <v>7</v>
      </c>
      <c r="D13" s="11">
        <v>7</v>
      </c>
      <c r="E13" s="11">
        <v>6</v>
      </c>
      <c r="F13" s="11">
        <v>3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13</v>
      </c>
      <c r="N13" s="12">
        <v>10</v>
      </c>
      <c r="O13" s="11">
        <v>23</v>
      </c>
    </row>
    <row r="14" spans="2:17" ht="61.5" customHeight="1" thickTop="1" thickBot="1" x14ac:dyDescent="0.3">
      <c r="B14" s="13" t="s">
        <v>29</v>
      </c>
      <c r="C14" s="14">
        <v>45</v>
      </c>
      <c r="D14" s="14">
        <v>40</v>
      </c>
      <c r="E14" s="14">
        <v>7</v>
      </c>
      <c r="F14" s="14">
        <v>6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52</v>
      </c>
      <c r="N14" s="14">
        <v>46</v>
      </c>
      <c r="O14" s="8">
        <v>98</v>
      </c>
    </row>
    <row r="15" spans="2:17" ht="17.25" thickTop="1" thickBot="1" x14ac:dyDescent="0.3">
      <c r="B15" s="10" t="s">
        <v>30</v>
      </c>
      <c r="C15" s="11">
        <v>19</v>
      </c>
      <c r="D15" s="11">
        <v>29</v>
      </c>
      <c r="E15" s="11">
        <v>6</v>
      </c>
      <c r="F15" s="11">
        <v>5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25</v>
      </c>
      <c r="N15" s="12">
        <v>34</v>
      </c>
      <c r="O15" s="68">
        <v>59</v>
      </c>
    </row>
    <row r="16" spans="2:17" ht="17.25" thickTop="1" thickBot="1" x14ac:dyDescent="0.3">
      <c r="B16" s="10" t="s">
        <v>31</v>
      </c>
      <c r="C16" s="11">
        <v>7</v>
      </c>
      <c r="D16" s="11">
        <v>5</v>
      </c>
      <c r="E16" s="11">
        <v>0</v>
      </c>
      <c r="F16" s="11">
        <v>1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7</v>
      </c>
      <c r="N16" s="12">
        <v>6</v>
      </c>
      <c r="O16" s="11">
        <v>13</v>
      </c>
    </row>
    <row r="17" spans="2:15" ht="17.25" thickTop="1" thickBot="1" x14ac:dyDescent="0.3">
      <c r="B17" s="10" t="s">
        <v>32</v>
      </c>
      <c r="C17" s="11">
        <v>19</v>
      </c>
      <c r="D17" s="11">
        <v>6</v>
      </c>
      <c r="E17" s="11">
        <v>1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20</v>
      </c>
      <c r="N17" s="12">
        <v>6</v>
      </c>
      <c r="O17" s="11">
        <v>26</v>
      </c>
    </row>
    <row r="18" spans="2:15" ht="17.25" thickTop="1" thickBot="1" x14ac:dyDescent="0.3">
      <c r="B18" s="16" t="s">
        <v>33</v>
      </c>
      <c r="C18" s="14">
        <v>23</v>
      </c>
      <c r="D18" s="15">
        <v>13</v>
      </c>
      <c r="E18" s="14">
        <v>8</v>
      </c>
      <c r="F18" s="15">
        <v>1</v>
      </c>
      <c r="G18" s="14">
        <v>0</v>
      </c>
      <c r="H18" s="15">
        <v>0</v>
      </c>
      <c r="I18" s="14">
        <v>0</v>
      </c>
      <c r="J18" s="15">
        <v>0</v>
      </c>
      <c r="K18" s="14">
        <v>0</v>
      </c>
      <c r="L18" s="15">
        <v>0</v>
      </c>
      <c r="M18" s="14">
        <v>31</v>
      </c>
      <c r="N18" s="15">
        <v>14</v>
      </c>
      <c r="O18" s="8">
        <v>45</v>
      </c>
    </row>
    <row r="19" spans="2:15" ht="17.25" thickTop="1" thickBot="1" x14ac:dyDescent="0.3">
      <c r="B19" s="10" t="s">
        <v>34</v>
      </c>
      <c r="C19" s="11">
        <v>16</v>
      </c>
      <c r="D19" s="11">
        <v>12</v>
      </c>
      <c r="E19" s="11">
        <v>5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21</v>
      </c>
      <c r="N19" s="12">
        <v>12</v>
      </c>
      <c r="O19" s="68">
        <v>33</v>
      </c>
    </row>
    <row r="20" spans="2:15" ht="17.25" thickTop="1" thickBot="1" x14ac:dyDescent="0.3">
      <c r="B20" s="10" t="s">
        <v>35</v>
      </c>
      <c r="C20" s="11">
        <v>5</v>
      </c>
      <c r="D20" s="11">
        <v>1</v>
      </c>
      <c r="E20" s="11">
        <v>2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7</v>
      </c>
      <c r="N20" s="12">
        <v>1</v>
      </c>
      <c r="O20" s="11">
        <v>8</v>
      </c>
    </row>
    <row r="21" spans="2:15" ht="17.25" thickTop="1" thickBot="1" x14ac:dyDescent="0.3">
      <c r="B21" s="10" t="s">
        <v>36</v>
      </c>
      <c r="C21" s="11">
        <v>2</v>
      </c>
      <c r="D21" s="11">
        <v>0</v>
      </c>
      <c r="E21" s="11">
        <v>1</v>
      </c>
      <c r="F21" s="11">
        <v>1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</v>
      </c>
      <c r="N21" s="12">
        <v>1</v>
      </c>
      <c r="O21" s="68">
        <v>4</v>
      </c>
    </row>
    <row r="22" spans="2:15" ht="17.25" thickTop="1" thickBot="1" x14ac:dyDescent="0.3">
      <c r="B22" s="19" t="s">
        <v>37</v>
      </c>
      <c r="C22" s="14">
        <v>103</v>
      </c>
      <c r="D22" s="14">
        <v>166</v>
      </c>
      <c r="E22" s="14">
        <v>63</v>
      </c>
      <c r="F22" s="14">
        <v>85</v>
      </c>
      <c r="G22" s="14">
        <v>1</v>
      </c>
      <c r="H22" s="14">
        <v>3</v>
      </c>
      <c r="I22" s="14">
        <v>2</v>
      </c>
      <c r="J22" s="14">
        <v>1</v>
      </c>
      <c r="K22" s="14">
        <v>0</v>
      </c>
      <c r="L22" s="14">
        <v>3</v>
      </c>
      <c r="M22" s="14">
        <v>169</v>
      </c>
      <c r="N22" s="15">
        <v>258</v>
      </c>
      <c r="O22" s="17">
        <v>427</v>
      </c>
    </row>
    <row r="23" spans="2:15" ht="17.25" customHeight="1" thickTop="1" thickBot="1" x14ac:dyDescent="0.3">
      <c r="B23" s="20" t="s">
        <v>38</v>
      </c>
      <c r="C23" s="11">
        <v>18</v>
      </c>
      <c r="D23" s="11">
        <v>25</v>
      </c>
      <c r="E23" s="11">
        <v>17</v>
      </c>
      <c r="F23" s="11">
        <v>13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</v>
      </c>
      <c r="N23" s="12">
        <v>38</v>
      </c>
      <c r="O23" s="68">
        <v>73</v>
      </c>
    </row>
    <row r="24" spans="2:15" ht="17.25" customHeight="1" thickTop="1" thickBot="1" x14ac:dyDescent="0.3">
      <c r="B24" s="10" t="s">
        <v>39</v>
      </c>
      <c r="C24" s="11">
        <v>21</v>
      </c>
      <c r="D24" s="11">
        <v>43</v>
      </c>
      <c r="E24" s="11">
        <v>14</v>
      </c>
      <c r="F24" s="11">
        <v>26</v>
      </c>
      <c r="G24" s="11">
        <v>1</v>
      </c>
      <c r="H24" s="11">
        <v>1</v>
      </c>
      <c r="I24" s="11">
        <v>1</v>
      </c>
      <c r="J24" s="11">
        <v>1</v>
      </c>
      <c r="K24" s="11">
        <v>0</v>
      </c>
      <c r="L24" s="11">
        <v>3</v>
      </c>
      <c r="M24" s="11">
        <v>37</v>
      </c>
      <c r="N24" s="12">
        <v>74</v>
      </c>
      <c r="O24" s="68">
        <v>111</v>
      </c>
    </row>
    <row r="25" spans="2:15" ht="17.25" customHeight="1" thickTop="1" thickBot="1" x14ac:dyDescent="0.3">
      <c r="B25" s="10" t="s">
        <v>40</v>
      </c>
      <c r="C25" s="11">
        <v>9</v>
      </c>
      <c r="D25" s="11">
        <v>12</v>
      </c>
      <c r="E25" s="11">
        <v>1</v>
      </c>
      <c r="F25" s="11">
        <v>8</v>
      </c>
      <c r="G25" s="11">
        <v>0</v>
      </c>
      <c r="H25" s="11">
        <v>1</v>
      </c>
      <c r="I25" s="11">
        <v>1</v>
      </c>
      <c r="J25" s="11">
        <v>0</v>
      </c>
      <c r="K25" s="11">
        <v>0</v>
      </c>
      <c r="L25" s="11">
        <v>0</v>
      </c>
      <c r="M25" s="11">
        <v>11</v>
      </c>
      <c r="N25" s="12">
        <v>21</v>
      </c>
      <c r="O25" s="68">
        <v>32</v>
      </c>
    </row>
    <row r="26" spans="2:15" ht="17.25" customHeight="1" thickTop="1" thickBot="1" x14ac:dyDescent="0.3">
      <c r="B26" s="20" t="s">
        <v>41</v>
      </c>
      <c r="C26" s="11">
        <v>13</v>
      </c>
      <c r="D26" s="11">
        <v>29</v>
      </c>
      <c r="E26" s="11">
        <v>7</v>
      </c>
      <c r="F26" s="11">
        <v>10</v>
      </c>
      <c r="G26" s="11">
        <v>0</v>
      </c>
      <c r="H26" s="11">
        <v>1</v>
      </c>
      <c r="I26" s="11">
        <v>0</v>
      </c>
      <c r="J26" s="11">
        <v>0</v>
      </c>
      <c r="K26" s="11">
        <v>0</v>
      </c>
      <c r="L26" s="11">
        <v>0</v>
      </c>
      <c r="M26" s="11">
        <v>20</v>
      </c>
      <c r="N26" s="12">
        <v>40</v>
      </c>
      <c r="O26" s="68">
        <v>60</v>
      </c>
    </row>
    <row r="27" spans="2:15" ht="17.25" customHeight="1" thickTop="1" thickBot="1" x14ac:dyDescent="0.3">
      <c r="B27" s="10" t="s">
        <v>42</v>
      </c>
      <c r="C27" s="11">
        <v>32</v>
      </c>
      <c r="D27" s="11">
        <v>19</v>
      </c>
      <c r="E27" s="11">
        <v>15</v>
      </c>
      <c r="F27" s="11">
        <v>16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47</v>
      </c>
      <c r="N27" s="12">
        <v>35</v>
      </c>
      <c r="O27" s="68">
        <v>82</v>
      </c>
    </row>
    <row r="28" spans="2:15" ht="17.25" customHeight="1" thickTop="1" thickBot="1" x14ac:dyDescent="0.3">
      <c r="B28" s="10" t="s">
        <v>43</v>
      </c>
      <c r="C28" s="11">
        <v>10</v>
      </c>
      <c r="D28" s="11">
        <v>38</v>
      </c>
      <c r="E28" s="11">
        <v>9</v>
      </c>
      <c r="F28" s="11">
        <v>12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19</v>
      </c>
      <c r="N28" s="12">
        <v>50</v>
      </c>
      <c r="O28" s="68">
        <v>69</v>
      </c>
    </row>
    <row r="29" spans="2:15" ht="46.5" customHeight="1" thickTop="1" thickBot="1" x14ac:dyDescent="0.3">
      <c r="B29" s="23" t="s">
        <v>44</v>
      </c>
      <c r="C29" s="14">
        <v>52</v>
      </c>
      <c r="D29" s="14">
        <v>31</v>
      </c>
      <c r="E29" s="14">
        <v>8</v>
      </c>
      <c r="F29" s="14">
        <v>4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60</v>
      </c>
      <c r="N29" s="14">
        <v>35</v>
      </c>
      <c r="O29" s="14">
        <v>95</v>
      </c>
    </row>
    <row r="30" spans="2:15" ht="17.25" customHeight="1" thickTop="1" thickBot="1" x14ac:dyDescent="0.3">
      <c r="B30" s="20" t="s">
        <v>45</v>
      </c>
      <c r="C30" s="11">
        <v>18</v>
      </c>
      <c r="D30" s="11">
        <v>9</v>
      </c>
      <c r="E30" s="11">
        <v>4</v>
      </c>
      <c r="F30" s="11">
        <v>1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22</v>
      </c>
      <c r="N30" s="12">
        <v>10</v>
      </c>
      <c r="O30" s="11">
        <v>32</v>
      </c>
    </row>
    <row r="31" spans="2:15" ht="17.25" customHeight="1" thickTop="1" thickBot="1" x14ac:dyDescent="0.3">
      <c r="B31" s="10" t="s">
        <v>46</v>
      </c>
      <c r="C31" s="11">
        <v>20</v>
      </c>
      <c r="D31" s="11">
        <v>6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20</v>
      </c>
      <c r="N31" s="12">
        <v>6</v>
      </c>
      <c r="O31" s="11">
        <v>26</v>
      </c>
    </row>
    <row r="32" spans="2:15" ht="17.25" customHeight="1" thickTop="1" thickBot="1" x14ac:dyDescent="0.3">
      <c r="B32" s="10" t="s">
        <v>47</v>
      </c>
      <c r="C32" s="11">
        <v>0</v>
      </c>
      <c r="D32" s="11">
        <v>4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2">
        <v>4</v>
      </c>
      <c r="O32" s="11">
        <v>4</v>
      </c>
    </row>
    <row r="33" spans="2:15" ht="17.25" customHeight="1" thickTop="1" thickBot="1" x14ac:dyDescent="0.3">
      <c r="B33" s="10" t="s">
        <v>48</v>
      </c>
      <c r="C33" s="11">
        <v>14</v>
      </c>
      <c r="D33" s="11">
        <v>12</v>
      </c>
      <c r="E33" s="11">
        <v>4</v>
      </c>
      <c r="F33" s="11">
        <v>3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18</v>
      </c>
      <c r="N33" s="12">
        <v>15</v>
      </c>
      <c r="O33" s="11">
        <v>33</v>
      </c>
    </row>
    <row r="34" spans="2:15" ht="33" thickTop="1" thickBot="1" x14ac:dyDescent="0.3">
      <c r="B34" s="23" t="s">
        <v>49</v>
      </c>
      <c r="C34" s="14">
        <v>45</v>
      </c>
      <c r="D34" s="15">
        <v>15</v>
      </c>
      <c r="E34" s="14">
        <v>1</v>
      </c>
      <c r="F34" s="15">
        <v>0</v>
      </c>
      <c r="G34" s="14">
        <v>0</v>
      </c>
      <c r="H34" s="15">
        <v>0</v>
      </c>
      <c r="I34" s="14">
        <v>0</v>
      </c>
      <c r="J34" s="15">
        <v>0</v>
      </c>
      <c r="K34" s="14">
        <v>0</v>
      </c>
      <c r="L34" s="15">
        <v>0</v>
      </c>
      <c r="M34" s="14">
        <v>46</v>
      </c>
      <c r="N34" s="15">
        <v>15</v>
      </c>
      <c r="O34" s="8">
        <v>61</v>
      </c>
    </row>
    <row r="35" spans="2:15" ht="17.25" customHeight="1" thickTop="1" thickBot="1" x14ac:dyDescent="0.3">
      <c r="B35" s="10" t="s">
        <v>50</v>
      </c>
      <c r="C35" s="11">
        <v>19</v>
      </c>
      <c r="D35" s="11">
        <v>11</v>
      </c>
      <c r="E35" s="11">
        <v>1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20</v>
      </c>
      <c r="N35" s="12">
        <v>11</v>
      </c>
      <c r="O35" s="68">
        <v>31</v>
      </c>
    </row>
    <row r="36" spans="2:15" ht="17.25" customHeight="1" thickTop="1" thickBot="1" x14ac:dyDescent="0.3">
      <c r="B36" s="10" t="s">
        <v>51</v>
      </c>
      <c r="C36" s="11">
        <v>17</v>
      </c>
      <c r="D36" s="11">
        <v>3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17</v>
      </c>
      <c r="N36" s="12">
        <v>3</v>
      </c>
      <c r="O36" s="68">
        <v>20</v>
      </c>
    </row>
    <row r="37" spans="2:15" ht="17.25" customHeight="1" thickTop="1" thickBot="1" x14ac:dyDescent="0.3">
      <c r="B37" s="10" t="s">
        <v>52</v>
      </c>
      <c r="C37" s="11">
        <v>9</v>
      </c>
      <c r="D37" s="11">
        <v>1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9</v>
      </c>
      <c r="N37" s="12">
        <v>1</v>
      </c>
      <c r="O37" s="68">
        <v>10</v>
      </c>
    </row>
    <row r="38" spans="2:15" ht="32.25" customHeight="1" thickTop="1" thickBot="1" x14ac:dyDescent="0.3">
      <c r="B38" s="23" t="s">
        <v>53</v>
      </c>
      <c r="C38" s="14">
        <v>31</v>
      </c>
      <c r="D38" s="15">
        <v>3</v>
      </c>
      <c r="E38" s="14">
        <v>0</v>
      </c>
      <c r="F38" s="15">
        <v>0</v>
      </c>
      <c r="G38" s="14">
        <v>0</v>
      </c>
      <c r="H38" s="15">
        <v>0</v>
      </c>
      <c r="I38" s="14">
        <v>0</v>
      </c>
      <c r="J38" s="15">
        <v>0</v>
      </c>
      <c r="K38" s="14">
        <v>0</v>
      </c>
      <c r="L38" s="15">
        <v>0</v>
      </c>
      <c r="M38" s="14">
        <v>31</v>
      </c>
      <c r="N38" s="15">
        <v>3</v>
      </c>
      <c r="O38" s="8">
        <v>34</v>
      </c>
    </row>
    <row r="39" spans="2:15" ht="17.25" thickTop="1" thickBot="1" x14ac:dyDescent="0.3">
      <c r="B39" s="10" t="s">
        <v>54</v>
      </c>
      <c r="C39" s="11">
        <v>31</v>
      </c>
      <c r="D39" s="11">
        <v>3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31</v>
      </c>
      <c r="N39" s="12">
        <v>3</v>
      </c>
      <c r="O39" s="11">
        <v>34</v>
      </c>
    </row>
    <row r="40" spans="2:15" ht="17.25" thickTop="1" thickBot="1" x14ac:dyDescent="0.3">
      <c r="B40" s="10" t="s">
        <v>55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2">
        <v>0</v>
      </c>
      <c r="O40" s="11">
        <v>0</v>
      </c>
    </row>
    <row r="41" spans="2:15" ht="17.25" thickTop="1" thickBot="1" x14ac:dyDescent="0.3">
      <c r="B41" s="10" t="s">
        <v>56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>
        <v>0</v>
      </c>
      <c r="O41" s="11">
        <v>0</v>
      </c>
    </row>
    <row r="42" spans="2:15" ht="17.25" thickTop="1" thickBot="1" x14ac:dyDescent="0.3">
      <c r="B42" s="23" t="s">
        <v>57</v>
      </c>
      <c r="C42" s="14">
        <v>19</v>
      </c>
      <c r="D42" s="15">
        <v>24</v>
      </c>
      <c r="E42" s="14">
        <v>6</v>
      </c>
      <c r="F42" s="15">
        <v>13</v>
      </c>
      <c r="G42" s="14">
        <v>0</v>
      </c>
      <c r="H42" s="15">
        <v>0</v>
      </c>
      <c r="I42" s="14">
        <v>0</v>
      </c>
      <c r="J42" s="15">
        <v>0</v>
      </c>
      <c r="K42" s="14">
        <v>0</v>
      </c>
      <c r="L42" s="15">
        <v>0</v>
      </c>
      <c r="M42" s="14">
        <v>25</v>
      </c>
      <c r="N42" s="15">
        <v>37</v>
      </c>
      <c r="O42" s="8">
        <v>62</v>
      </c>
    </row>
    <row r="43" spans="2:15" ht="17.25" thickTop="1" thickBot="1" x14ac:dyDescent="0.3">
      <c r="B43" s="10" t="s">
        <v>58</v>
      </c>
      <c r="C43" s="11">
        <v>5</v>
      </c>
      <c r="D43" s="11">
        <v>4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5</v>
      </c>
      <c r="N43" s="12">
        <v>4</v>
      </c>
      <c r="O43" s="11">
        <v>9</v>
      </c>
    </row>
    <row r="44" spans="2:15" ht="17.25" thickTop="1" thickBot="1" x14ac:dyDescent="0.3">
      <c r="B44" s="10" t="s">
        <v>59</v>
      </c>
      <c r="C44" s="11">
        <v>8</v>
      </c>
      <c r="D44" s="11">
        <v>4</v>
      </c>
      <c r="E44" s="11">
        <v>2</v>
      </c>
      <c r="F44" s="11">
        <v>8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10</v>
      </c>
      <c r="N44" s="12">
        <v>12</v>
      </c>
      <c r="O44" s="68">
        <v>22</v>
      </c>
    </row>
    <row r="45" spans="2:15" ht="17.25" thickTop="1" thickBot="1" x14ac:dyDescent="0.3">
      <c r="B45" s="10" t="s">
        <v>60</v>
      </c>
      <c r="C45" s="11">
        <v>6</v>
      </c>
      <c r="D45" s="11">
        <v>16</v>
      </c>
      <c r="E45" s="11">
        <v>4</v>
      </c>
      <c r="F45" s="11">
        <v>5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10</v>
      </c>
      <c r="N45" s="12">
        <v>21</v>
      </c>
      <c r="O45" s="68">
        <v>31</v>
      </c>
    </row>
    <row r="46" spans="2:15" ht="17.25" thickTop="1" thickBot="1" x14ac:dyDescent="0.3">
      <c r="B46" s="16" t="s">
        <v>61</v>
      </c>
      <c r="C46" s="14">
        <v>23</v>
      </c>
      <c r="D46" s="14">
        <v>7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23</v>
      </c>
      <c r="N46" s="14">
        <v>7</v>
      </c>
      <c r="O46" s="14">
        <v>30</v>
      </c>
    </row>
    <row r="47" spans="2:15" ht="17.25" thickTop="1" thickBot="1" x14ac:dyDescent="0.3">
      <c r="B47" s="10" t="s">
        <v>62</v>
      </c>
      <c r="C47" s="11">
        <v>23</v>
      </c>
      <c r="D47" s="11">
        <v>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23</v>
      </c>
      <c r="N47" s="12">
        <v>7</v>
      </c>
      <c r="O47" s="11">
        <v>30</v>
      </c>
    </row>
    <row r="48" spans="2:15" ht="15" customHeight="1" thickTop="1" thickBot="1" x14ac:dyDescent="0.3">
      <c r="B48" s="26" t="s">
        <v>63</v>
      </c>
      <c r="C48" s="14">
        <v>8</v>
      </c>
      <c r="D48" s="14">
        <v>9</v>
      </c>
      <c r="E48" s="14">
        <v>0</v>
      </c>
      <c r="F48" s="14">
        <v>1</v>
      </c>
      <c r="G48" s="14">
        <v>0</v>
      </c>
      <c r="H48" s="14">
        <v>0</v>
      </c>
      <c r="I48" s="14">
        <v>0</v>
      </c>
      <c r="J48" s="14">
        <v>1</v>
      </c>
      <c r="K48" s="14">
        <v>0</v>
      </c>
      <c r="L48" s="14">
        <v>0</v>
      </c>
      <c r="M48" s="14">
        <v>8</v>
      </c>
      <c r="N48" s="14">
        <v>11</v>
      </c>
      <c r="O48" s="14">
        <v>19</v>
      </c>
    </row>
    <row r="49" spans="2:15" ht="17.25" thickTop="1" thickBot="1" x14ac:dyDescent="0.3">
      <c r="B49" s="29" t="s">
        <v>63</v>
      </c>
      <c r="C49" s="11">
        <v>8</v>
      </c>
      <c r="D49" s="11">
        <v>9</v>
      </c>
      <c r="E49" s="11">
        <v>0</v>
      </c>
      <c r="F49" s="11">
        <v>1</v>
      </c>
      <c r="G49" s="11">
        <v>0</v>
      </c>
      <c r="H49" s="11">
        <v>0</v>
      </c>
      <c r="I49" s="11">
        <v>0</v>
      </c>
      <c r="J49" s="11">
        <v>1</v>
      </c>
      <c r="K49" s="11">
        <v>0</v>
      </c>
      <c r="L49" s="11">
        <v>0</v>
      </c>
      <c r="M49" s="11">
        <v>8</v>
      </c>
      <c r="N49" s="12">
        <v>11</v>
      </c>
      <c r="O49" s="11">
        <v>19</v>
      </c>
    </row>
    <row r="50" spans="2:15" ht="15" customHeight="1" thickTop="1" thickBot="1" x14ac:dyDescent="0.3">
      <c r="B50" s="33" t="s">
        <v>64</v>
      </c>
      <c r="C50" s="34">
        <v>420</v>
      </c>
      <c r="D50" s="35">
        <v>349</v>
      </c>
      <c r="E50" s="34">
        <v>102</v>
      </c>
      <c r="F50" s="36">
        <v>120</v>
      </c>
      <c r="G50" s="34">
        <v>2</v>
      </c>
      <c r="H50" s="36">
        <v>3</v>
      </c>
      <c r="I50" s="34">
        <v>2</v>
      </c>
      <c r="J50" s="36">
        <v>2</v>
      </c>
      <c r="K50" s="34">
        <v>0</v>
      </c>
      <c r="L50" s="36">
        <v>3</v>
      </c>
      <c r="M50" s="34">
        <v>526</v>
      </c>
      <c r="N50" s="36">
        <v>477</v>
      </c>
      <c r="O50" s="34">
        <v>1003</v>
      </c>
    </row>
    <row r="51" spans="2:15" ht="15" customHeight="1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15" ht="15.75" thickBot="1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15" ht="15" customHeight="1" thickBot="1" x14ac:dyDescent="0.3">
      <c r="B53" s="348" t="str">
        <f>B6</f>
        <v>ESTADOS ACADÉMICOS 2023-1 POR GÉNERO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</row>
    <row r="54" spans="2:15" ht="15.75" customHeight="1" thickBot="1" x14ac:dyDescent="0.3">
      <c r="B54" s="348" t="s">
        <v>17</v>
      </c>
      <c r="C54" s="348" t="s">
        <v>78</v>
      </c>
      <c r="D54" s="348"/>
      <c r="E54" s="348" t="s">
        <v>79</v>
      </c>
      <c r="F54" s="348"/>
      <c r="G54" s="368" t="s">
        <v>84</v>
      </c>
      <c r="H54" s="368"/>
      <c r="I54" s="368" t="s">
        <v>81</v>
      </c>
      <c r="J54" s="368"/>
      <c r="K54" s="368" t="s">
        <v>85</v>
      </c>
      <c r="L54" s="368"/>
      <c r="M54" s="348" t="s">
        <v>72</v>
      </c>
      <c r="N54" s="348"/>
      <c r="O54" s="348" t="s">
        <v>70</v>
      </c>
    </row>
    <row r="55" spans="2:15" ht="24.75" customHeight="1" thickBot="1" x14ac:dyDescent="0.3">
      <c r="B55" s="348"/>
      <c r="C55" s="348"/>
      <c r="D55" s="348"/>
      <c r="E55" s="348"/>
      <c r="F55" s="348"/>
      <c r="G55" s="368"/>
      <c r="H55" s="368"/>
      <c r="I55" s="368"/>
      <c r="J55" s="368"/>
      <c r="K55" s="368"/>
      <c r="L55" s="368"/>
      <c r="M55" s="348"/>
      <c r="N55" s="348"/>
      <c r="O55" s="348"/>
    </row>
    <row r="56" spans="2:15" ht="19.5" thickBot="1" x14ac:dyDescent="0.3">
      <c r="B56" s="348"/>
      <c r="C56" s="66" t="s">
        <v>74</v>
      </c>
      <c r="D56" s="67" t="s">
        <v>75</v>
      </c>
      <c r="E56" s="66" t="s">
        <v>74</v>
      </c>
      <c r="F56" s="67" t="s">
        <v>75</v>
      </c>
      <c r="G56" s="66" t="s">
        <v>74</v>
      </c>
      <c r="H56" s="67" t="s">
        <v>75</v>
      </c>
      <c r="I56" s="66" t="s">
        <v>74</v>
      </c>
      <c r="J56" s="67" t="s">
        <v>75</v>
      </c>
      <c r="K56" s="66" t="s">
        <v>74</v>
      </c>
      <c r="L56" s="67" t="s">
        <v>75</v>
      </c>
      <c r="M56" s="66" t="s">
        <v>74</v>
      </c>
      <c r="N56" s="67" t="s">
        <v>75</v>
      </c>
      <c r="O56" s="348"/>
    </row>
    <row r="57" spans="2:15" ht="16.5" thickBot="1" x14ac:dyDescent="0.3">
      <c r="B57" s="19" t="s">
        <v>25</v>
      </c>
      <c r="C57" s="43">
        <f t="shared" ref="C57:C92" si="0">IFERROR(C10/SUM(C10:D10),0)</f>
        <v>0.6339285714285714</v>
      </c>
      <c r="D57" s="44">
        <f t="shared" ref="D57:D92" si="1">IFERROR(D10/SUM(C10:D10),0)</f>
        <v>0.36607142857142855</v>
      </c>
      <c r="E57" s="43">
        <f t="shared" ref="E57:E92" si="2">IFERROR(E10/SUM(E10:F10),0)</f>
        <v>0.47368421052631576</v>
      </c>
      <c r="F57" s="44">
        <f t="shared" ref="F57:F92" si="3">IFERROR(F10/SUM(E10:F10),0)</f>
        <v>0.52631578947368418</v>
      </c>
      <c r="G57" s="43">
        <f t="shared" ref="G57:G94" si="4">IFERROR(G10/SUM(G10:H10),0)</f>
        <v>1</v>
      </c>
      <c r="H57" s="44">
        <f t="shared" ref="H57:H94" si="5">IFERROR(H10/SUM(G10:H10),0)</f>
        <v>0</v>
      </c>
      <c r="I57" s="43">
        <f t="shared" ref="I57:I92" si="6">IFERROR(I10/SUM(I10:J10),0)</f>
        <v>0</v>
      </c>
      <c r="J57" s="44">
        <f t="shared" ref="J57:J92" si="7">IFERROR(J10/SUM(I10:J10),0)</f>
        <v>0</v>
      </c>
      <c r="K57" s="43">
        <f t="shared" ref="K57:K92" si="8">IFERROR(K10/SUM(K10:L10),0)</f>
        <v>0</v>
      </c>
      <c r="L57" s="44">
        <f t="shared" ref="L57:L92" si="9">IFERROR(L10/SUM(K10:L10),0)</f>
        <v>0</v>
      </c>
      <c r="M57" s="43">
        <f t="shared" ref="M57:M97" si="10">IFERROR(M10/SUM(M10:N10),0)</f>
        <v>0.61363636363636365</v>
      </c>
      <c r="N57" s="44">
        <f t="shared" ref="N57:N93" si="11">IFERROR(N10/SUM(M10:N10),0)</f>
        <v>0.38636363636363635</v>
      </c>
      <c r="O57" s="69">
        <v>132</v>
      </c>
    </row>
    <row r="58" spans="2:15" ht="17.25" customHeight="1" thickTop="1" thickBot="1" x14ac:dyDescent="0.3">
      <c r="B58" s="10" t="s">
        <v>26</v>
      </c>
      <c r="C58" s="40">
        <f t="shared" si="0"/>
        <v>0.51851851851851849</v>
      </c>
      <c r="D58" s="41">
        <f t="shared" si="1"/>
        <v>0.48148148148148145</v>
      </c>
      <c r="E58" s="40">
        <f t="shared" si="2"/>
        <v>0.4</v>
      </c>
      <c r="F58" s="41">
        <f t="shared" si="3"/>
        <v>0.6</v>
      </c>
      <c r="G58" s="40">
        <f t="shared" si="4"/>
        <v>1</v>
      </c>
      <c r="H58" s="41">
        <f t="shared" si="5"/>
        <v>0</v>
      </c>
      <c r="I58" s="40">
        <f t="shared" si="6"/>
        <v>0</v>
      </c>
      <c r="J58" s="41">
        <f t="shared" si="7"/>
        <v>0</v>
      </c>
      <c r="K58" s="40">
        <f t="shared" si="8"/>
        <v>0</v>
      </c>
      <c r="L58" s="41">
        <f t="shared" si="9"/>
        <v>0</v>
      </c>
      <c r="M58" s="40">
        <f t="shared" si="10"/>
        <v>0.51515151515151514</v>
      </c>
      <c r="N58" s="41">
        <f t="shared" si="11"/>
        <v>0.48484848484848486</v>
      </c>
      <c r="O58" s="42">
        <v>33</v>
      </c>
    </row>
    <row r="59" spans="2:15" ht="17.25" customHeight="1" thickTop="1" thickBot="1" x14ac:dyDescent="0.3">
      <c r="B59" s="10" t="s">
        <v>27</v>
      </c>
      <c r="C59" s="40">
        <f t="shared" si="0"/>
        <v>0.70422535211267601</v>
      </c>
      <c r="D59" s="41">
        <f t="shared" si="1"/>
        <v>0.29577464788732394</v>
      </c>
      <c r="E59" s="40">
        <f t="shared" si="2"/>
        <v>0.2</v>
      </c>
      <c r="F59" s="41">
        <f t="shared" si="3"/>
        <v>0.8</v>
      </c>
      <c r="G59" s="40">
        <f t="shared" si="4"/>
        <v>0</v>
      </c>
      <c r="H59" s="41">
        <f t="shared" si="5"/>
        <v>0</v>
      </c>
      <c r="I59" s="40">
        <f t="shared" si="6"/>
        <v>0</v>
      </c>
      <c r="J59" s="41">
        <f t="shared" si="7"/>
        <v>0</v>
      </c>
      <c r="K59" s="40">
        <f t="shared" si="8"/>
        <v>0</v>
      </c>
      <c r="L59" s="41">
        <f t="shared" si="9"/>
        <v>0</v>
      </c>
      <c r="M59" s="40">
        <f t="shared" si="10"/>
        <v>0.67105263157894735</v>
      </c>
      <c r="N59" s="41">
        <f t="shared" si="11"/>
        <v>0.32894736842105265</v>
      </c>
      <c r="O59" s="42">
        <v>76</v>
      </c>
    </row>
    <row r="60" spans="2:15" ht="17.25" customHeight="1" thickTop="1" thickBot="1" x14ac:dyDescent="0.3">
      <c r="B60" s="10" t="s">
        <v>28</v>
      </c>
      <c r="C60" s="53">
        <f t="shared" si="0"/>
        <v>0.5</v>
      </c>
      <c r="D60" s="54">
        <f t="shared" si="1"/>
        <v>0.5</v>
      </c>
      <c r="E60" s="53">
        <f t="shared" si="2"/>
        <v>0.66666666666666663</v>
      </c>
      <c r="F60" s="54">
        <f t="shared" si="3"/>
        <v>0.33333333333333331</v>
      </c>
      <c r="G60" s="53">
        <f t="shared" si="4"/>
        <v>0</v>
      </c>
      <c r="H60" s="54">
        <f t="shared" si="5"/>
        <v>0</v>
      </c>
      <c r="I60" s="53">
        <f t="shared" si="6"/>
        <v>0</v>
      </c>
      <c r="J60" s="54">
        <f t="shared" si="7"/>
        <v>0</v>
      </c>
      <c r="K60" s="53">
        <f t="shared" si="8"/>
        <v>0</v>
      </c>
      <c r="L60" s="54">
        <f t="shared" si="9"/>
        <v>0</v>
      </c>
      <c r="M60" s="53">
        <f t="shared" si="10"/>
        <v>0.56521739130434778</v>
      </c>
      <c r="N60" s="54">
        <f t="shared" si="11"/>
        <v>0.43478260869565216</v>
      </c>
      <c r="O60" s="55">
        <v>23</v>
      </c>
    </row>
    <row r="61" spans="2:15" ht="50.25" customHeight="1" thickTop="1" thickBot="1" x14ac:dyDescent="0.3">
      <c r="B61" s="70" t="s">
        <v>65</v>
      </c>
      <c r="C61" s="56">
        <f t="shared" si="0"/>
        <v>0.52941176470588236</v>
      </c>
      <c r="D61" s="57">
        <f t="shared" si="1"/>
        <v>0.47058823529411764</v>
      </c>
      <c r="E61" s="56">
        <f t="shared" si="2"/>
        <v>0.53846153846153844</v>
      </c>
      <c r="F61" s="57">
        <f t="shared" si="3"/>
        <v>0.46153846153846156</v>
      </c>
      <c r="G61" s="56">
        <f t="shared" si="4"/>
        <v>0</v>
      </c>
      <c r="H61" s="57">
        <f t="shared" si="5"/>
        <v>0</v>
      </c>
      <c r="I61" s="56">
        <f t="shared" si="6"/>
        <v>0</v>
      </c>
      <c r="J61" s="57">
        <f t="shared" si="7"/>
        <v>0</v>
      </c>
      <c r="K61" s="56">
        <f t="shared" si="8"/>
        <v>0</v>
      </c>
      <c r="L61" s="57">
        <f t="shared" si="9"/>
        <v>0</v>
      </c>
      <c r="M61" s="56">
        <f t="shared" si="10"/>
        <v>0.53061224489795922</v>
      </c>
      <c r="N61" s="57">
        <f t="shared" si="11"/>
        <v>0.46938775510204084</v>
      </c>
      <c r="O61" s="58">
        <v>98</v>
      </c>
    </row>
    <row r="62" spans="2:15" ht="17.25" thickTop="1" thickBot="1" x14ac:dyDescent="0.3">
      <c r="B62" s="10" t="s">
        <v>30</v>
      </c>
      <c r="C62" s="40">
        <f t="shared" si="0"/>
        <v>0.39583333333333331</v>
      </c>
      <c r="D62" s="41">
        <f t="shared" si="1"/>
        <v>0.60416666666666663</v>
      </c>
      <c r="E62" s="40">
        <f t="shared" si="2"/>
        <v>0.54545454545454541</v>
      </c>
      <c r="F62" s="41">
        <f t="shared" si="3"/>
        <v>0.45454545454545453</v>
      </c>
      <c r="G62" s="40">
        <f t="shared" si="4"/>
        <v>0</v>
      </c>
      <c r="H62" s="41">
        <f t="shared" si="5"/>
        <v>0</v>
      </c>
      <c r="I62" s="40">
        <f t="shared" si="6"/>
        <v>0</v>
      </c>
      <c r="J62" s="41">
        <f t="shared" si="7"/>
        <v>0</v>
      </c>
      <c r="K62" s="40">
        <f t="shared" si="8"/>
        <v>0</v>
      </c>
      <c r="L62" s="41">
        <f t="shared" si="9"/>
        <v>0</v>
      </c>
      <c r="M62" s="40">
        <f t="shared" si="10"/>
        <v>0.42372881355932202</v>
      </c>
      <c r="N62" s="41">
        <f t="shared" si="11"/>
        <v>0.57627118644067798</v>
      </c>
      <c r="O62" s="42">
        <v>59</v>
      </c>
    </row>
    <row r="63" spans="2:15" ht="17.25" thickTop="1" thickBot="1" x14ac:dyDescent="0.3">
      <c r="B63" s="10" t="s">
        <v>31</v>
      </c>
      <c r="C63" s="40">
        <f t="shared" si="0"/>
        <v>0.58333333333333337</v>
      </c>
      <c r="D63" s="41">
        <f t="shared" si="1"/>
        <v>0.41666666666666669</v>
      </c>
      <c r="E63" s="40">
        <f t="shared" si="2"/>
        <v>0</v>
      </c>
      <c r="F63" s="41">
        <f t="shared" si="3"/>
        <v>1</v>
      </c>
      <c r="G63" s="40">
        <f t="shared" si="4"/>
        <v>0</v>
      </c>
      <c r="H63" s="41">
        <f t="shared" si="5"/>
        <v>0</v>
      </c>
      <c r="I63" s="40">
        <f t="shared" si="6"/>
        <v>0</v>
      </c>
      <c r="J63" s="41">
        <f t="shared" si="7"/>
        <v>0</v>
      </c>
      <c r="K63" s="40">
        <f t="shared" si="8"/>
        <v>0</v>
      </c>
      <c r="L63" s="41">
        <f t="shared" si="9"/>
        <v>0</v>
      </c>
      <c r="M63" s="40">
        <f t="shared" si="10"/>
        <v>0.53846153846153844</v>
      </c>
      <c r="N63" s="41">
        <f t="shared" si="11"/>
        <v>0.46153846153846156</v>
      </c>
      <c r="O63" s="42">
        <v>13</v>
      </c>
    </row>
    <row r="64" spans="2:15" ht="17.25" thickTop="1" thickBot="1" x14ac:dyDescent="0.3">
      <c r="B64" s="10" t="s">
        <v>32</v>
      </c>
      <c r="C64" s="40">
        <f t="shared" si="0"/>
        <v>0.76</v>
      </c>
      <c r="D64" s="41">
        <f t="shared" si="1"/>
        <v>0.24</v>
      </c>
      <c r="E64" s="40">
        <f t="shared" si="2"/>
        <v>1</v>
      </c>
      <c r="F64" s="41">
        <f t="shared" si="3"/>
        <v>0</v>
      </c>
      <c r="G64" s="40">
        <f t="shared" si="4"/>
        <v>0</v>
      </c>
      <c r="H64" s="41">
        <f t="shared" si="5"/>
        <v>0</v>
      </c>
      <c r="I64" s="40">
        <f t="shared" si="6"/>
        <v>0</v>
      </c>
      <c r="J64" s="41">
        <f t="shared" si="7"/>
        <v>0</v>
      </c>
      <c r="K64" s="40">
        <f t="shared" si="8"/>
        <v>0</v>
      </c>
      <c r="L64" s="41">
        <f t="shared" si="9"/>
        <v>0</v>
      </c>
      <c r="M64" s="40">
        <f t="shared" si="10"/>
        <v>0.76923076923076927</v>
      </c>
      <c r="N64" s="41">
        <f t="shared" si="11"/>
        <v>0.23076923076923078</v>
      </c>
      <c r="O64" s="42">
        <v>26</v>
      </c>
    </row>
    <row r="65" spans="2:15" ht="17.25" thickTop="1" thickBot="1" x14ac:dyDescent="0.3">
      <c r="B65" s="16" t="s">
        <v>33</v>
      </c>
      <c r="C65" s="46">
        <f t="shared" si="0"/>
        <v>0.63888888888888884</v>
      </c>
      <c r="D65" s="47">
        <f t="shared" si="1"/>
        <v>0.3611111111111111</v>
      </c>
      <c r="E65" s="46">
        <f t="shared" si="2"/>
        <v>0.88888888888888884</v>
      </c>
      <c r="F65" s="47">
        <f t="shared" si="3"/>
        <v>0.1111111111111111</v>
      </c>
      <c r="G65" s="46">
        <f t="shared" si="4"/>
        <v>0</v>
      </c>
      <c r="H65" s="47">
        <f t="shared" si="5"/>
        <v>0</v>
      </c>
      <c r="I65" s="46">
        <f t="shared" si="6"/>
        <v>0</v>
      </c>
      <c r="J65" s="47">
        <f t="shared" si="7"/>
        <v>0</v>
      </c>
      <c r="K65" s="46">
        <f t="shared" si="8"/>
        <v>0</v>
      </c>
      <c r="L65" s="47">
        <f t="shared" si="9"/>
        <v>0</v>
      </c>
      <c r="M65" s="46">
        <f t="shared" si="10"/>
        <v>0.68888888888888888</v>
      </c>
      <c r="N65" s="47">
        <f t="shared" si="11"/>
        <v>0.31111111111111112</v>
      </c>
      <c r="O65" s="48">
        <v>45</v>
      </c>
    </row>
    <row r="66" spans="2:15" ht="17.25" thickTop="1" thickBot="1" x14ac:dyDescent="0.3">
      <c r="B66" s="10" t="s">
        <v>34</v>
      </c>
      <c r="C66" s="40">
        <f t="shared" si="0"/>
        <v>0.5714285714285714</v>
      </c>
      <c r="D66" s="41">
        <f t="shared" si="1"/>
        <v>0.42857142857142855</v>
      </c>
      <c r="E66" s="40">
        <f t="shared" si="2"/>
        <v>1</v>
      </c>
      <c r="F66" s="41">
        <f t="shared" si="3"/>
        <v>0</v>
      </c>
      <c r="G66" s="40">
        <f t="shared" si="4"/>
        <v>0</v>
      </c>
      <c r="H66" s="41">
        <f t="shared" si="5"/>
        <v>0</v>
      </c>
      <c r="I66" s="40">
        <f t="shared" si="6"/>
        <v>0</v>
      </c>
      <c r="J66" s="41">
        <f t="shared" si="7"/>
        <v>0</v>
      </c>
      <c r="K66" s="40">
        <f t="shared" si="8"/>
        <v>0</v>
      </c>
      <c r="L66" s="41">
        <f t="shared" si="9"/>
        <v>0</v>
      </c>
      <c r="M66" s="40">
        <f t="shared" si="10"/>
        <v>0.63636363636363635</v>
      </c>
      <c r="N66" s="41">
        <f t="shared" si="11"/>
        <v>0.36363636363636365</v>
      </c>
      <c r="O66" s="42">
        <v>33</v>
      </c>
    </row>
    <row r="67" spans="2:15" ht="17.25" thickTop="1" thickBot="1" x14ac:dyDescent="0.3">
      <c r="B67" s="10" t="s">
        <v>35</v>
      </c>
      <c r="C67" s="40">
        <f t="shared" si="0"/>
        <v>0.83333333333333337</v>
      </c>
      <c r="D67" s="41">
        <f t="shared" si="1"/>
        <v>0.16666666666666666</v>
      </c>
      <c r="E67" s="40">
        <f t="shared" si="2"/>
        <v>1</v>
      </c>
      <c r="F67" s="41">
        <f t="shared" si="3"/>
        <v>0</v>
      </c>
      <c r="G67" s="40">
        <f t="shared" si="4"/>
        <v>0</v>
      </c>
      <c r="H67" s="41">
        <f t="shared" si="5"/>
        <v>0</v>
      </c>
      <c r="I67" s="40">
        <f t="shared" si="6"/>
        <v>0</v>
      </c>
      <c r="J67" s="41">
        <f t="shared" si="7"/>
        <v>0</v>
      </c>
      <c r="K67" s="40">
        <f t="shared" si="8"/>
        <v>0</v>
      </c>
      <c r="L67" s="41">
        <f t="shared" si="9"/>
        <v>0</v>
      </c>
      <c r="M67" s="40">
        <f t="shared" si="10"/>
        <v>0.875</v>
      </c>
      <c r="N67" s="41">
        <f t="shared" si="11"/>
        <v>0.125</v>
      </c>
      <c r="O67" s="42">
        <v>8</v>
      </c>
    </row>
    <row r="68" spans="2:15" ht="17.25" thickTop="1" thickBot="1" x14ac:dyDescent="0.3">
      <c r="B68" s="10" t="s">
        <v>36</v>
      </c>
      <c r="C68" s="40">
        <f t="shared" si="0"/>
        <v>1</v>
      </c>
      <c r="D68" s="41">
        <f t="shared" si="1"/>
        <v>0</v>
      </c>
      <c r="E68" s="40">
        <f t="shared" si="2"/>
        <v>0.5</v>
      </c>
      <c r="F68" s="41">
        <f t="shared" si="3"/>
        <v>0.5</v>
      </c>
      <c r="G68" s="40">
        <f t="shared" si="4"/>
        <v>0</v>
      </c>
      <c r="H68" s="41">
        <f t="shared" si="5"/>
        <v>0</v>
      </c>
      <c r="I68" s="40">
        <f t="shared" si="6"/>
        <v>0</v>
      </c>
      <c r="J68" s="41">
        <f t="shared" si="7"/>
        <v>0</v>
      </c>
      <c r="K68" s="40">
        <f t="shared" si="8"/>
        <v>0</v>
      </c>
      <c r="L68" s="41">
        <f t="shared" si="9"/>
        <v>0</v>
      </c>
      <c r="M68" s="40">
        <f t="shared" si="10"/>
        <v>0.75</v>
      </c>
      <c r="N68" s="41">
        <f t="shared" si="11"/>
        <v>0.25</v>
      </c>
      <c r="O68" s="42">
        <v>4</v>
      </c>
    </row>
    <row r="69" spans="2:15" ht="17.25" thickTop="1" thickBot="1" x14ac:dyDescent="0.3">
      <c r="B69" s="19" t="s">
        <v>37</v>
      </c>
      <c r="C69" s="43">
        <f t="shared" si="0"/>
        <v>0.38289962825278812</v>
      </c>
      <c r="D69" s="44">
        <f t="shared" si="1"/>
        <v>0.61710037174721188</v>
      </c>
      <c r="E69" s="43">
        <f t="shared" si="2"/>
        <v>0.42567567567567566</v>
      </c>
      <c r="F69" s="44">
        <f t="shared" si="3"/>
        <v>0.57432432432432434</v>
      </c>
      <c r="G69" s="43">
        <f t="shared" si="4"/>
        <v>0.25</v>
      </c>
      <c r="H69" s="44">
        <f t="shared" si="5"/>
        <v>0.75</v>
      </c>
      <c r="I69" s="43">
        <f t="shared" si="6"/>
        <v>0.66666666666666663</v>
      </c>
      <c r="J69" s="44">
        <f t="shared" si="7"/>
        <v>0.33333333333333331</v>
      </c>
      <c r="K69" s="43">
        <f t="shared" si="8"/>
        <v>0</v>
      </c>
      <c r="L69" s="44">
        <f t="shared" si="9"/>
        <v>1</v>
      </c>
      <c r="M69" s="43">
        <f t="shared" si="10"/>
        <v>0.39578454332552693</v>
      </c>
      <c r="N69" s="44">
        <f t="shared" si="11"/>
        <v>0.60421545667447307</v>
      </c>
      <c r="O69" s="45">
        <v>427</v>
      </c>
    </row>
    <row r="70" spans="2:15" ht="17.25" customHeight="1" thickTop="1" thickBot="1" x14ac:dyDescent="0.3">
      <c r="B70" s="20" t="s">
        <v>38</v>
      </c>
      <c r="C70" s="49">
        <f t="shared" si="0"/>
        <v>0.41860465116279072</v>
      </c>
      <c r="D70" s="50">
        <f t="shared" si="1"/>
        <v>0.58139534883720934</v>
      </c>
      <c r="E70" s="49">
        <f t="shared" si="2"/>
        <v>0.56666666666666665</v>
      </c>
      <c r="F70" s="50">
        <f t="shared" si="3"/>
        <v>0.43333333333333335</v>
      </c>
      <c r="G70" s="49">
        <f t="shared" si="4"/>
        <v>0</v>
      </c>
      <c r="H70" s="50">
        <f t="shared" si="5"/>
        <v>0</v>
      </c>
      <c r="I70" s="49">
        <f t="shared" si="6"/>
        <v>0</v>
      </c>
      <c r="J70" s="50">
        <f t="shared" si="7"/>
        <v>0</v>
      </c>
      <c r="K70" s="49">
        <f t="shared" si="8"/>
        <v>0</v>
      </c>
      <c r="L70" s="50">
        <f t="shared" si="9"/>
        <v>0</v>
      </c>
      <c r="M70" s="49">
        <f t="shared" si="10"/>
        <v>0.47945205479452052</v>
      </c>
      <c r="N70" s="50">
        <f t="shared" si="11"/>
        <v>0.52054794520547942</v>
      </c>
      <c r="O70" s="51">
        <v>73</v>
      </c>
    </row>
    <row r="71" spans="2:15" ht="17.25" customHeight="1" thickTop="1" thickBot="1" x14ac:dyDescent="0.3">
      <c r="B71" s="10" t="s">
        <v>39</v>
      </c>
      <c r="C71" s="40">
        <f t="shared" si="0"/>
        <v>0.328125</v>
      </c>
      <c r="D71" s="41">
        <f t="shared" si="1"/>
        <v>0.671875</v>
      </c>
      <c r="E71" s="40">
        <f t="shared" si="2"/>
        <v>0.35</v>
      </c>
      <c r="F71" s="41">
        <f t="shared" si="3"/>
        <v>0.65</v>
      </c>
      <c r="G71" s="40">
        <f t="shared" si="4"/>
        <v>0.5</v>
      </c>
      <c r="H71" s="41">
        <f t="shared" si="5"/>
        <v>0.5</v>
      </c>
      <c r="I71" s="40">
        <f t="shared" si="6"/>
        <v>0.5</v>
      </c>
      <c r="J71" s="41">
        <f t="shared" si="7"/>
        <v>0.5</v>
      </c>
      <c r="K71" s="40">
        <f t="shared" si="8"/>
        <v>0</v>
      </c>
      <c r="L71" s="41">
        <f t="shared" si="9"/>
        <v>1</v>
      </c>
      <c r="M71" s="40">
        <f t="shared" si="10"/>
        <v>0.33333333333333331</v>
      </c>
      <c r="N71" s="41">
        <f t="shared" si="11"/>
        <v>0.66666666666666663</v>
      </c>
      <c r="O71" s="42">
        <v>111</v>
      </c>
    </row>
    <row r="72" spans="2:15" ht="17.25" customHeight="1" thickTop="1" thickBot="1" x14ac:dyDescent="0.3">
      <c r="B72" s="10" t="s">
        <v>40</v>
      </c>
      <c r="C72" s="40">
        <f t="shared" si="0"/>
        <v>0.42857142857142855</v>
      </c>
      <c r="D72" s="41">
        <f t="shared" si="1"/>
        <v>0.5714285714285714</v>
      </c>
      <c r="E72" s="40">
        <f t="shared" si="2"/>
        <v>0.1111111111111111</v>
      </c>
      <c r="F72" s="41">
        <f t="shared" si="3"/>
        <v>0.88888888888888884</v>
      </c>
      <c r="G72" s="40">
        <f t="shared" si="4"/>
        <v>0</v>
      </c>
      <c r="H72" s="41">
        <f t="shared" si="5"/>
        <v>1</v>
      </c>
      <c r="I72" s="40">
        <f t="shared" si="6"/>
        <v>1</v>
      </c>
      <c r="J72" s="41">
        <f t="shared" si="7"/>
        <v>0</v>
      </c>
      <c r="K72" s="40">
        <f t="shared" si="8"/>
        <v>0</v>
      </c>
      <c r="L72" s="41">
        <f t="shared" si="9"/>
        <v>0</v>
      </c>
      <c r="M72" s="40">
        <f t="shared" si="10"/>
        <v>0.34375</v>
      </c>
      <c r="N72" s="41">
        <f t="shared" si="11"/>
        <v>0.65625</v>
      </c>
      <c r="O72" s="42">
        <v>32</v>
      </c>
    </row>
    <row r="73" spans="2:15" ht="17.25" customHeight="1" thickTop="1" thickBot="1" x14ac:dyDescent="0.3">
      <c r="B73" s="20" t="s">
        <v>41</v>
      </c>
      <c r="C73" s="49">
        <f t="shared" si="0"/>
        <v>0.30952380952380953</v>
      </c>
      <c r="D73" s="50">
        <f t="shared" si="1"/>
        <v>0.69047619047619047</v>
      </c>
      <c r="E73" s="49">
        <f t="shared" si="2"/>
        <v>0.41176470588235292</v>
      </c>
      <c r="F73" s="50">
        <f t="shared" si="3"/>
        <v>0.58823529411764708</v>
      </c>
      <c r="G73" s="49">
        <f t="shared" si="4"/>
        <v>0</v>
      </c>
      <c r="H73" s="50">
        <f t="shared" si="5"/>
        <v>1</v>
      </c>
      <c r="I73" s="49">
        <f t="shared" si="6"/>
        <v>0</v>
      </c>
      <c r="J73" s="50">
        <f t="shared" si="7"/>
        <v>0</v>
      </c>
      <c r="K73" s="49">
        <f t="shared" si="8"/>
        <v>0</v>
      </c>
      <c r="L73" s="50">
        <f t="shared" si="9"/>
        <v>0</v>
      </c>
      <c r="M73" s="49">
        <f t="shared" si="10"/>
        <v>0.33333333333333331</v>
      </c>
      <c r="N73" s="50">
        <f t="shared" si="11"/>
        <v>0.66666666666666663</v>
      </c>
      <c r="O73" s="51">
        <v>60</v>
      </c>
    </row>
    <row r="74" spans="2:15" ht="17.25" customHeight="1" thickTop="1" thickBot="1" x14ac:dyDescent="0.3">
      <c r="B74" s="10" t="s">
        <v>42</v>
      </c>
      <c r="C74" s="40">
        <f t="shared" si="0"/>
        <v>0.62745098039215685</v>
      </c>
      <c r="D74" s="41">
        <f t="shared" si="1"/>
        <v>0.37254901960784315</v>
      </c>
      <c r="E74" s="40">
        <f t="shared" si="2"/>
        <v>0.4838709677419355</v>
      </c>
      <c r="F74" s="41">
        <f t="shared" si="3"/>
        <v>0.5161290322580645</v>
      </c>
      <c r="G74" s="40">
        <f t="shared" si="4"/>
        <v>0</v>
      </c>
      <c r="H74" s="41">
        <f t="shared" si="5"/>
        <v>0</v>
      </c>
      <c r="I74" s="40">
        <f t="shared" si="6"/>
        <v>0</v>
      </c>
      <c r="J74" s="41">
        <f t="shared" si="7"/>
        <v>0</v>
      </c>
      <c r="K74" s="40">
        <f t="shared" si="8"/>
        <v>0</v>
      </c>
      <c r="L74" s="41">
        <f t="shared" si="9"/>
        <v>0</v>
      </c>
      <c r="M74" s="40">
        <f t="shared" si="10"/>
        <v>0.57317073170731703</v>
      </c>
      <c r="N74" s="41">
        <f t="shared" si="11"/>
        <v>0.42682926829268292</v>
      </c>
      <c r="O74" s="42">
        <v>82</v>
      </c>
    </row>
    <row r="75" spans="2:15" ht="17.25" customHeight="1" thickTop="1" thickBot="1" x14ac:dyDescent="0.3">
      <c r="B75" s="10" t="s">
        <v>43</v>
      </c>
      <c r="C75" s="40">
        <f t="shared" si="0"/>
        <v>0.20833333333333334</v>
      </c>
      <c r="D75" s="41">
        <f t="shared" si="1"/>
        <v>0.79166666666666663</v>
      </c>
      <c r="E75" s="40">
        <f t="shared" si="2"/>
        <v>0.42857142857142855</v>
      </c>
      <c r="F75" s="41">
        <f t="shared" si="3"/>
        <v>0.5714285714285714</v>
      </c>
      <c r="G75" s="40">
        <f t="shared" si="4"/>
        <v>0</v>
      </c>
      <c r="H75" s="41">
        <f t="shared" si="5"/>
        <v>0</v>
      </c>
      <c r="I75" s="40">
        <f t="shared" si="6"/>
        <v>0</v>
      </c>
      <c r="J75" s="41">
        <f t="shared" si="7"/>
        <v>0</v>
      </c>
      <c r="K75" s="40">
        <f t="shared" si="8"/>
        <v>0</v>
      </c>
      <c r="L75" s="41">
        <f t="shared" si="9"/>
        <v>0</v>
      </c>
      <c r="M75" s="40">
        <f t="shared" si="10"/>
        <v>0.27536231884057971</v>
      </c>
      <c r="N75" s="41">
        <f t="shared" si="11"/>
        <v>0.72463768115942029</v>
      </c>
      <c r="O75" s="42">
        <v>69</v>
      </c>
    </row>
    <row r="76" spans="2:15" ht="38.25" customHeight="1" thickTop="1" thickBot="1" x14ac:dyDescent="0.3">
      <c r="B76" s="23" t="s">
        <v>66</v>
      </c>
      <c r="C76" s="46">
        <f t="shared" si="0"/>
        <v>0.62650602409638556</v>
      </c>
      <c r="D76" s="47">
        <f t="shared" si="1"/>
        <v>0.37349397590361444</v>
      </c>
      <c r="E76" s="46">
        <f t="shared" si="2"/>
        <v>0.66666666666666663</v>
      </c>
      <c r="F76" s="47">
        <f t="shared" si="3"/>
        <v>0.33333333333333331</v>
      </c>
      <c r="G76" s="46">
        <f t="shared" si="4"/>
        <v>0</v>
      </c>
      <c r="H76" s="47">
        <f t="shared" si="5"/>
        <v>0</v>
      </c>
      <c r="I76" s="46">
        <f t="shared" si="6"/>
        <v>0</v>
      </c>
      <c r="J76" s="47">
        <f t="shared" si="7"/>
        <v>0</v>
      </c>
      <c r="K76" s="46">
        <f t="shared" si="8"/>
        <v>0</v>
      </c>
      <c r="L76" s="47">
        <f t="shared" si="9"/>
        <v>0</v>
      </c>
      <c r="M76" s="46">
        <f t="shared" si="10"/>
        <v>0.63157894736842102</v>
      </c>
      <c r="N76" s="47">
        <f t="shared" si="11"/>
        <v>0.36842105263157893</v>
      </c>
      <c r="O76" s="48">
        <v>95</v>
      </c>
    </row>
    <row r="77" spans="2:15" ht="17.25" customHeight="1" thickTop="1" thickBot="1" x14ac:dyDescent="0.3">
      <c r="B77" s="20" t="s">
        <v>45</v>
      </c>
      <c r="C77" s="49">
        <f t="shared" si="0"/>
        <v>0.66666666666666663</v>
      </c>
      <c r="D77" s="50">
        <f t="shared" si="1"/>
        <v>0.33333333333333331</v>
      </c>
      <c r="E77" s="49">
        <f t="shared" si="2"/>
        <v>0.8</v>
      </c>
      <c r="F77" s="50">
        <f t="shared" si="3"/>
        <v>0.2</v>
      </c>
      <c r="G77" s="49">
        <f t="shared" si="4"/>
        <v>0</v>
      </c>
      <c r="H77" s="50">
        <f t="shared" si="5"/>
        <v>0</v>
      </c>
      <c r="I77" s="49">
        <f t="shared" si="6"/>
        <v>0</v>
      </c>
      <c r="J77" s="50">
        <f t="shared" si="7"/>
        <v>0</v>
      </c>
      <c r="K77" s="49">
        <f t="shared" si="8"/>
        <v>0</v>
      </c>
      <c r="L77" s="50">
        <f t="shared" si="9"/>
        <v>0</v>
      </c>
      <c r="M77" s="49">
        <f t="shared" si="10"/>
        <v>0.6875</v>
      </c>
      <c r="N77" s="50">
        <f t="shared" si="11"/>
        <v>0.3125</v>
      </c>
      <c r="O77" s="51">
        <v>32</v>
      </c>
    </row>
    <row r="78" spans="2:15" ht="17.25" customHeight="1" thickTop="1" thickBot="1" x14ac:dyDescent="0.3">
      <c r="B78" s="10" t="s">
        <v>46</v>
      </c>
      <c r="C78" s="40">
        <f t="shared" si="0"/>
        <v>0.76923076923076927</v>
      </c>
      <c r="D78" s="41">
        <f t="shared" si="1"/>
        <v>0.23076923076923078</v>
      </c>
      <c r="E78" s="40">
        <f t="shared" si="2"/>
        <v>0</v>
      </c>
      <c r="F78" s="41">
        <f t="shared" si="3"/>
        <v>0</v>
      </c>
      <c r="G78" s="40">
        <f t="shared" si="4"/>
        <v>0</v>
      </c>
      <c r="H78" s="41">
        <f t="shared" si="5"/>
        <v>0</v>
      </c>
      <c r="I78" s="40">
        <f t="shared" si="6"/>
        <v>0</v>
      </c>
      <c r="J78" s="41">
        <f t="shared" si="7"/>
        <v>0</v>
      </c>
      <c r="K78" s="40">
        <f t="shared" si="8"/>
        <v>0</v>
      </c>
      <c r="L78" s="41">
        <f t="shared" si="9"/>
        <v>0</v>
      </c>
      <c r="M78" s="40">
        <f t="shared" si="10"/>
        <v>0.76923076923076927</v>
      </c>
      <c r="N78" s="41">
        <f t="shared" si="11"/>
        <v>0.23076923076923078</v>
      </c>
      <c r="O78" s="42">
        <v>26</v>
      </c>
    </row>
    <row r="79" spans="2:15" ht="17.25" customHeight="1" thickTop="1" thickBot="1" x14ac:dyDescent="0.3">
      <c r="B79" s="10" t="s">
        <v>47</v>
      </c>
      <c r="C79" s="40">
        <f t="shared" si="0"/>
        <v>0</v>
      </c>
      <c r="D79" s="41">
        <f t="shared" si="1"/>
        <v>1</v>
      </c>
      <c r="E79" s="40">
        <f t="shared" si="2"/>
        <v>0</v>
      </c>
      <c r="F79" s="41">
        <f t="shared" si="3"/>
        <v>0</v>
      </c>
      <c r="G79" s="40">
        <f t="shared" si="4"/>
        <v>0</v>
      </c>
      <c r="H79" s="41">
        <f t="shared" si="5"/>
        <v>0</v>
      </c>
      <c r="I79" s="40">
        <f t="shared" si="6"/>
        <v>0</v>
      </c>
      <c r="J79" s="41">
        <f t="shared" si="7"/>
        <v>0</v>
      </c>
      <c r="K79" s="40">
        <f t="shared" si="8"/>
        <v>0</v>
      </c>
      <c r="L79" s="41">
        <f t="shared" si="9"/>
        <v>0</v>
      </c>
      <c r="M79" s="40">
        <f t="shared" si="10"/>
        <v>0</v>
      </c>
      <c r="N79" s="41">
        <f t="shared" si="11"/>
        <v>1</v>
      </c>
      <c r="O79" s="42">
        <v>4</v>
      </c>
    </row>
    <row r="80" spans="2:15" ht="17.25" customHeight="1" thickTop="1" thickBot="1" x14ac:dyDescent="0.3">
      <c r="B80" s="10" t="s">
        <v>48</v>
      </c>
      <c r="C80" s="40">
        <f t="shared" si="0"/>
        <v>0.53846153846153844</v>
      </c>
      <c r="D80" s="41">
        <f t="shared" si="1"/>
        <v>0.46153846153846156</v>
      </c>
      <c r="E80" s="40">
        <f t="shared" si="2"/>
        <v>0.5714285714285714</v>
      </c>
      <c r="F80" s="41">
        <f t="shared" si="3"/>
        <v>0.42857142857142855</v>
      </c>
      <c r="G80" s="40">
        <f t="shared" si="4"/>
        <v>0</v>
      </c>
      <c r="H80" s="41">
        <f t="shared" si="5"/>
        <v>0</v>
      </c>
      <c r="I80" s="40">
        <f t="shared" si="6"/>
        <v>0</v>
      </c>
      <c r="J80" s="41">
        <f t="shared" si="7"/>
        <v>0</v>
      </c>
      <c r="K80" s="40">
        <f t="shared" si="8"/>
        <v>0</v>
      </c>
      <c r="L80" s="41">
        <f t="shared" si="9"/>
        <v>0</v>
      </c>
      <c r="M80" s="40">
        <f t="shared" si="10"/>
        <v>0.54545454545454541</v>
      </c>
      <c r="N80" s="41">
        <f t="shared" si="11"/>
        <v>0.45454545454545453</v>
      </c>
      <c r="O80" s="42">
        <v>33</v>
      </c>
    </row>
    <row r="81" spans="2:15" ht="34.5" customHeight="1" thickTop="1" thickBot="1" x14ac:dyDescent="0.3">
      <c r="B81" s="23" t="s">
        <v>67</v>
      </c>
      <c r="C81" s="46">
        <f t="shared" si="0"/>
        <v>0.75</v>
      </c>
      <c r="D81" s="47">
        <f t="shared" si="1"/>
        <v>0.25</v>
      </c>
      <c r="E81" s="46">
        <f t="shared" si="2"/>
        <v>1</v>
      </c>
      <c r="F81" s="47">
        <f t="shared" si="3"/>
        <v>0</v>
      </c>
      <c r="G81" s="46">
        <f t="shared" si="4"/>
        <v>0</v>
      </c>
      <c r="H81" s="47">
        <f t="shared" si="5"/>
        <v>0</v>
      </c>
      <c r="I81" s="46">
        <f t="shared" si="6"/>
        <v>0</v>
      </c>
      <c r="J81" s="47">
        <f t="shared" si="7"/>
        <v>0</v>
      </c>
      <c r="K81" s="46">
        <f t="shared" si="8"/>
        <v>0</v>
      </c>
      <c r="L81" s="47">
        <f t="shared" si="9"/>
        <v>0</v>
      </c>
      <c r="M81" s="46">
        <f t="shared" si="10"/>
        <v>0.75409836065573765</v>
      </c>
      <c r="N81" s="47">
        <f t="shared" si="11"/>
        <v>0.24590163934426229</v>
      </c>
      <c r="O81" s="48">
        <v>61</v>
      </c>
    </row>
    <row r="82" spans="2:15" ht="17.25" customHeight="1" thickTop="1" thickBot="1" x14ac:dyDescent="0.3">
      <c r="B82" s="10" t="s">
        <v>50</v>
      </c>
      <c r="C82" s="40">
        <f t="shared" si="0"/>
        <v>0.6333333333333333</v>
      </c>
      <c r="D82" s="41">
        <f t="shared" si="1"/>
        <v>0.36666666666666664</v>
      </c>
      <c r="E82" s="40">
        <f t="shared" si="2"/>
        <v>1</v>
      </c>
      <c r="F82" s="41">
        <f t="shared" si="3"/>
        <v>0</v>
      </c>
      <c r="G82" s="40">
        <f t="shared" si="4"/>
        <v>0</v>
      </c>
      <c r="H82" s="41">
        <f t="shared" si="5"/>
        <v>0</v>
      </c>
      <c r="I82" s="40">
        <f t="shared" si="6"/>
        <v>0</v>
      </c>
      <c r="J82" s="41">
        <f t="shared" si="7"/>
        <v>0</v>
      </c>
      <c r="K82" s="40">
        <f t="shared" si="8"/>
        <v>0</v>
      </c>
      <c r="L82" s="41">
        <f t="shared" si="9"/>
        <v>0</v>
      </c>
      <c r="M82" s="40">
        <f t="shared" si="10"/>
        <v>0.64516129032258063</v>
      </c>
      <c r="N82" s="41">
        <f t="shared" si="11"/>
        <v>0.35483870967741937</v>
      </c>
      <c r="O82" s="42">
        <v>31</v>
      </c>
    </row>
    <row r="83" spans="2:15" ht="17.25" customHeight="1" thickTop="1" thickBot="1" x14ac:dyDescent="0.3">
      <c r="B83" s="10" t="s">
        <v>51</v>
      </c>
      <c r="C83" s="40">
        <f t="shared" si="0"/>
        <v>0.85</v>
      </c>
      <c r="D83" s="41">
        <f t="shared" si="1"/>
        <v>0.15</v>
      </c>
      <c r="E83" s="40">
        <f t="shared" si="2"/>
        <v>0</v>
      </c>
      <c r="F83" s="41">
        <f t="shared" si="3"/>
        <v>0</v>
      </c>
      <c r="G83" s="40">
        <f t="shared" si="4"/>
        <v>0</v>
      </c>
      <c r="H83" s="41">
        <f t="shared" si="5"/>
        <v>0</v>
      </c>
      <c r="I83" s="40">
        <f t="shared" si="6"/>
        <v>0</v>
      </c>
      <c r="J83" s="41">
        <f t="shared" si="7"/>
        <v>0</v>
      </c>
      <c r="K83" s="40">
        <f t="shared" si="8"/>
        <v>0</v>
      </c>
      <c r="L83" s="41">
        <f t="shared" si="9"/>
        <v>0</v>
      </c>
      <c r="M83" s="40">
        <f t="shared" si="10"/>
        <v>0.85</v>
      </c>
      <c r="N83" s="41">
        <f t="shared" si="11"/>
        <v>0.15</v>
      </c>
      <c r="O83" s="42">
        <v>20</v>
      </c>
    </row>
    <row r="84" spans="2:15" ht="17.25" customHeight="1" thickTop="1" thickBot="1" x14ac:dyDescent="0.3">
      <c r="B84" s="10" t="s">
        <v>52</v>
      </c>
      <c r="C84" s="40">
        <f t="shared" si="0"/>
        <v>0.9</v>
      </c>
      <c r="D84" s="41">
        <f t="shared" si="1"/>
        <v>0.1</v>
      </c>
      <c r="E84" s="40">
        <f t="shared" si="2"/>
        <v>0</v>
      </c>
      <c r="F84" s="41">
        <f t="shared" si="3"/>
        <v>0</v>
      </c>
      <c r="G84" s="40">
        <f t="shared" si="4"/>
        <v>0</v>
      </c>
      <c r="H84" s="41">
        <f t="shared" si="5"/>
        <v>0</v>
      </c>
      <c r="I84" s="40">
        <f t="shared" si="6"/>
        <v>0</v>
      </c>
      <c r="J84" s="41">
        <f t="shared" si="7"/>
        <v>0</v>
      </c>
      <c r="K84" s="40">
        <f t="shared" si="8"/>
        <v>0</v>
      </c>
      <c r="L84" s="41">
        <f t="shared" si="9"/>
        <v>0</v>
      </c>
      <c r="M84" s="40">
        <f t="shared" si="10"/>
        <v>0.9</v>
      </c>
      <c r="N84" s="41">
        <f t="shared" si="11"/>
        <v>0.1</v>
      </c>
      <c r="O84" s="42">
        <v>10</v>
      </c>
    </row>
    <row r="85" spans="2:15" ht="32.25" customHeight="1" thickTop="1" thickBot="1" x14ac:dyDescent="0.3">
      <c r="B85" s="23" t="s">
        <v>53</v>
      </c>
      <c r="C85" s="46">
        <f t="shared" si="0"/>
        <v>0.91176470588235292</v>
      </c>
      <c r="D85" s="47">
        <f t="shared" si="1"/>
        <v>8.8235294117647065E-2</v>
      </c>
      <c r="E85" s="46">
        <f t="shared" si="2"/>
        <v>0</v>
      </c>
      <c r="F85" s="47">
        <f t="shared" si="3"/>
        <v>0</v>
      </c>
      <c r="G85" s="46">
        <f t="shared" si="4"/>
        <v>0</v>
      </c>
      <c r="H85" s="47">
        <f t="shared" si="5"/>
        <v>0</v>
      </c>
      <c r="I85" s="46">
        <f t="shared" si="6"/>
        <v>0</v>
      </c>
      <c r="J85" s="47">
        <f t="shared" si="7"/>
        <v>0</v>
      </c>
      <c r="K85" s="46">
        <f t="shared" si="8"/>
        <v>0</v>
      </c>
      <c r="L85" s="47">
        <f t="shared" si="9"/>
        <v>0</v>
      </c>
      <c r="M85" s="46">
        <f t="shared" si="10"/>
        <v>0.91176470588235292</v>
      </c>
      <c r="N85" s="47">
        <f t="shared" si="11"/>
        <v>8.8235294117647065E-2</v>
      </c>
      <c r="O85" s="48">
        <v>34</v>
      </c>
    </row>
    <row r="86" spans="2:15" ht="17.25" thickTop="1" thickBot="1" x14ac:dyDescent="0.3">
      <c r="B86" s="10" t="s">
        <v>54</v>
      </c>
      <c r="C86" s="40">
        <f t="shared" si="0"/>
        <v>0.91176470588235292</v>
      </c>
      <c r="D86" s="41">
        <f t="shared" si="1"/>
        <v>8.8235294117647065E-2</v>
      </c>
      <c r="E86" s="40">
        <f t="shared" si="2"/>
        <v>0</v>
      </c>
      <c r="F86" s="41">
        <f t="shared" si="3"/>
        <v>0</v>
      </c>
      <c r="G86" s="40">
        <f t="shared" si="4"/>
        <v>0</v>
      </c>
      <c r="H86" s="41">
        <f t="shared" si="5"/>
        <v>0</v>
      </c>
      <c r="I86" s="40">
        <f t="shared" si="6"/>
        <v>0</v>
      </c>
      <c r="J86" s="41">
        <f t="shared" si="7"/>
        <v>0</v>
      </c>
      <c r="K86" s="40">
        <f t="shared" si="8"/>
        <v>0</v>
      </c>
      <c r="L86" s="41">
        <f t="shared" si="9"/>
        <v>0</v>
      </c>
      <c r="M86" s="40">
        <f t="shared" si="10"/>
        <v>0.91176470588235292</v>
      </c>
      <c r="N86" s="41">
        <f t="shared" si="11"/>
        <v>8.8235294117647065E-2</v>
      </c>
      <c r="O86" s="42">
        <v>34</v>
      </c>
    </row>
    <row r="87" spans="2:15" ht="17.25" thickTop="1" thickBot="1" x14ac:dyDescent="0.3">
      <c r="B87" s="10" t="s">
        <v>68</v>
      </c>
      <c r="C87" s="40">
        <f t="shared" si="0"/>
        <v>0</v>
      </c>
      <c r="D87" s="41">
        <f t="shared" si="1"/>
        <v>0</v>
      </c>
      <c r="E87" s="40">
        <f t="shared" si="2"/>
        <v>0</v>
      </c>
      <c r="F87" s="41">
        <f t="shared" si="3"/>
        <v>0</v>
      </c>
      <c r="G87" s="40">
        <f t="shared" si="4"/>
        <v>0</v>
      </c>
      <c r="H87" s="41">
        <f t="shared" si="5"/>
        <v>0</v>
      </c>
      <c r="I87" s="40">
        <f t="shared" si="6"/>
        <v>0</v>
      </c>
      <c r="J87" s="41">
        <f t="shared" si="7"/>
        <v>0</v>
      </c>
      <c r="K87" s="40">
        <f t="shared" si="8"/>
        <v>0</v>
      </c>
      <c r="L87" s="41">
        <f t="shared" si="9"/>
        <v>0</v>
      </c>
      <c r="M87" s="40">
        <f t="shared" si="10"/>
        <v>0</v>
      </c>
      <c r="N87" s="41">
        <f t="shared" si="11"/>
        <v>0</v>
      </c>
      <c r="O87" s="42">
        <v>0</v>
      </c>
    </row>
    <row r="88" spans="2:15" ht="17.25" thickTop="1" thickBot="1" x14ac:dyDescent="0.3">
      <c r="B88" s="10" t="s">
        <v>69</v>
      </c>
      <c r="C88" s="40">
        <f t="shared" si="0"/>
        <v>0</v>
      </c>
      <c r="D88" s="41">
        <f t="shared" si="1"/>
        <v>0</v>
      </c>
      <c r="E88" s="40">
        <f t="shared" si="2"/>
        <v>0</v>
      </c>
      <c r="F88" s="41">
        <f t="shared" si="3"/>
        <v>0</v>
      </c>
      <c r="G88" s="40">
        <f t="shared" si="4"/>
        <v>0</v>
      </c>
      <c r="H88" s="41">
        <f t="shared" si="5"/>
        <v>0</v>
      </c>
      <c r="I88" s="40">
        <f t="shared" si="6"/>
        <v>0</v>
      </c>
      <c r="J88" s="41">
        <f t="shared" si="7"/>
        <v>0</v>
      </c>
      <c r="K88" s="40">
        <f t="shared" si="8"/>
        <v>0</v>
      </c>
      <c r="L88" s="41">
        <f t="shared" si="9"/>
        <v>0</v>
      </c>
      <c r="M88" s="40">
        <f t="shared" si="10"/>
        <v>0</v>
      </c>
      <c r="N88" s="41">
        <f t="shared" si="11"/>
        <v>0</v>
      </c>
      <c r="O88" s="42">
        <v>0</v>
      </c>
    </row>
    <row r="89" spans="2:15" ht="17.25" thickTop="1" thickBot="1" x14ac:dyDescent="0.3">
      <c r="B89" s="23" t="s">
        <v>57</v>
      </c>
      <c r="C89" s="46">
        <f t="shared" si="0"/>
        <v>0.44186046511627908</v>
      </c>
      <c r="D89" s="47">
        <f t="shared" si="1"/>
        <v>0.55813953488372092</v>
      </c>
      <c r="E89" s="46">
        <f t="shared" si="2"/>
        <v>0.31578947368421051</v>
      </c>
      <c r="F89" s="47">
        <f t="shared" si="3"/>
        <v>0.68421052631578949</v>
      </c>
      <c r="G89" s="46">
        <f t="shared" si="4"/>
        <v>0</v>
      </c>
      <c r="H89" s="47">
        <f t="shared" si="5"/>
        <v>0</v>
      </c>
      <c r="I89" s="46">
        <f t="shared" si="6"/>
        <v>0</v>
      </c>
      <c r="J89" s="47">
        <f t="shared" si="7"/>
        <v>0</v>
      </c>
      <c r="K89" s="46">
        <f t="shared" si="8"/>
        <v>0</v>
      </c>
      <c r="L89" s="47">
        <f t="shared" si="9"/>
        <v>0</v>
      </c>
      <c r="M89" s="46">
        <f t="shared" si="10"/>
        <v>0.40322580645161288</v>
      </c>
      <c r="N89" s="47">
        <f t="shared" si="11"/>
        <v>0.59677419354838712</v>
      </c>
      <c r="O89" s="48">
        <v>62</v>
      </c>
    </row>
    <row r="90" spans="2:15" ht="17.25" thickTop="1" thickBot="1" x14ac:dyDescent="0.3">
      <c r="B90" s="10" t="s">
        <v>58</v>
      </c>
      <c r="C90" s="40">
        <f t="shared" si="0"/>
        <v>0.55555555555555558</v>
      </c>
      <c r="D90" s="41">
        <f t="shared" si="1"/>
        <v>0.44444444444444442</v>
      </c>
      <c r="E90" s="40">
        <f t="shared" si="2"/>
        <v>0</v>
      </c>
      <c r="F90" s="41">
        <f t="shared" si="3"/>
        <v>0</v>
      </c>
      <c r="G90" s="40">
        <f t="shared" si="4"/>
        <v>0</v>
      </c>
      <c r="H90" s="41">
        <f t="shared" si="5"/>
        <v>0</v>
      </c>
      <c r="I90" s="40">
        <f t="shared" si="6"/>
        <v>0</v>
      </c>
      <c r="J90" s="41">
        <f t="shared" si="7"/>
        <v>0</v>
      </c>
      <c r="K90" s="40">
        <f t="shared" si="8"/>
        <v>0</v>
      </c>
      <c r="L90" s="41">
        <f t="shared" si="9"/>
        <v>0</v>
      </c>
      <c r="M90" s="40">
        <f t="shared" si="10"/>
        <v>0.55555555555555558</v>
      </c>
      <c r="N90" s="41">
        <f t="shared" si="11"/>
        <v>0.44444444444444442</v>
      </c>
      <c r="O90" s="42">
        <v>9</v>
      </c>
    </row>
    <row r="91" spans="2:15" ht="17.25" thickTop="1" thickBot="1" x14ac:dyDescent="0.3">
      <c r="B91" s="10" t="s">
        <v>59</v>
      </c>
      <c r="C91" s="40">
        <f t="shared" si="0"/>
        <v>0.66666666666666663</v>
      </c>
      <c r="D91" s="41">
        <f t="shared" si="1"/>
        <v>0.33333333333333331</v>
      </c>
      <c r="E91" s="40">
        <f t="shared" si="2"/>
        <v>0.2</v>
      </c>
      <c r="F91" s="41">
        <f t="shared" si="3"/>
        <v>0.8</v>
      </c>
      <c r="G91" s="40">
        <f t="shared" si="4"/>
        <v>0</v>
      </c>
      <c r="H91" s="41">
        <f t="shared" si="5"/>
        <v>0</v>
      </c>
      <c r="I91" s="40">
        <f t="shared" si="6"/>
        <v>0</v>
      </c>
      <c r="J91" s="41">
        <f t="shared" si="7"/>
        <v>0</v>
      </c>
      <c r="K91" s="40">
        <f t="shared" si="8"/>
        <v>0</v>
      </c>
      <c r="L91" s="41">
        <f t="shared" si="9"/>
        <v>0</v>
      </c>
      <c r="M91" s="40">
        <f t="shared" si="10"/>
        <v>0.45454545454545453</v>
      </c>
      <c r="N91" s="41">
        <f t="shared" si="11"/>
        <v>0.54545454545454541</v>
      </c>
      <c r="O91" s="42">
        <v>22</v>
      </c>
    </row>
    <row r="92" spans="2:15" ht="17.25" thickTop="1" thickBot="1" x14ac:dyDescent="0.3">
      <c r="B92" s="10" t="s">
        <v>60</v>
      </c>
      <c r="C92" s="40">
        <f t="shared" si="0"/>
        <v>0.27272727272727271</v>
      </c>
      <c r="D92" s="41">
        <f t="shared" si="1"/>
        <v>0.72727272727272729</v>
      </c>
      <c r="E92" s="40">
        <f t="shared" si="2"/>
        <v>0.44444444444444442</v>
      </c>
      <c r="F92" s="41">
        <f t="shared" si="3"/>
        <v>0.55555555555555558</v>
      </c>
      <c r="G92" s="40">
        <f t="shared" si="4"/>
        <v>0</v>
      </c>
      <c r="H92" s="41">
        <f t="shared" si="5"/>
        <v>0</v>
      </c>
      <c r="I92" s="40">
        <f t="shared" si="6"/>
        <v>0</v>
      </c>
      <c r="J92" s="41">
        <f t="shared" si="7"/>
        <v>0</v>
      </c>
      <c r="K92" s="40">
        <f t="shared" si="8"/>
        <v>0</v>
      </c>
      <c r="L92" s="41">
        <f t="shared" si="9"/>
        <v>0</v>
      </c>
      <c r="M92" s="40">
        <f t="shared" si="10"/>
        <v>0.32258064516129031</v>
      </c>
      <c r="N92" s="41">
        <f t="shared" si="11"/>
        <v>0.67741935483870963</v>
      </c>
      <c r="O92" s="42">
        <v>31</v>
      </c>
    </row>
    <row r="93" spans="2:15" ht="17.25" thickTop="1" thickBot="1" x14ac:dyDescent="0.3">
      <c r="B93" s="16" t="s">
        <v>61</v>
      </c>
      <c r="C93" s="46">
        <f>IFERROR(C46/SUM(C46:D46),0)</f>
        <v>0.76666666666666672</v>
      </c>
      <c r="D93" s="47">
        <f>IFERROR(D46/SUM(C46:D46),0)</f>
        <v>0.23333333333333334</v>
      </c>
      <c r="E93" s="46">
        <f>IFERROR(E46/SUM(E46:F46),0)</f>
        <v>0</v>
      </c>
      <c r="F93" s="47">
        <f>IFERROR(F46/SUM(E46:F46),0)</f>
        <v>0</v>
      </c>
      <c r="G93" s="46">
        <f t="shared" si="4"/>
        <v>0</v>
      </c>
      <c r="H93" s="47">
        <f t="shared" si="5"/>
        <v>0</v>
      </c>
      <c r="I93" s="46">
        <f>IFERROR(I46/SUM(I46:J46),0)</f>
        <v>0</v>
      </c>
      <c r="J93" s="47">
        <f>IFERROR(J46/SUM(I46:J46),0)</f>
        <v>0</v>
      </c>
      <c r="K93" s="46">
        <f>IFERROR(K46/SUM(K46:L46),0)</f>
        <v>0</v>
      </c>
      <c r="L93" s="47">
        <f>IFERROR(L46/SUM(K46:L46),0)</f>
        <v>0</v>
      </c>
      <c r="M93" s="46">
        <f t="shared" si="10"/>
        <v>0.76666666666666672</v>
      </c>
      <c r="N93" s="47">
        <f t="shared" si="11"/>
        <v>0.23333333333333334</v>
      </c>
      <c r="O93" s="48">
        <v>30</v>
      </c>
    </row>
    <row r="94" spans="2:15" ht="17.25" thickTop="1" thickBot="1" x14ac:dyDescent="0.3">
      <c r="B94" s="10" t="s">
        <v>62</v>
      </c>
      <c r="C94" s="53">
        <f>IFERROR(C47/SUM(C47:D47),0)</f>
        <v>0.76666666666666672</v>
      </c>
      <c r="D94" s="54">
        <f>IFERROR(D47/SUM(C47:D47),0)</f>
        <v>0.23333333333333334</v>
      </c>
      <c r="E94" s="53">
        <f>IFERROR(E47/SUM(E47:F47),0)</f>
        <v>0</v>
      </c>
      <c r="F94" s="54">
        <f>IFERROR(F47/SUM(E47:F47),0)</f>
        <v>0</v>
      </c>
      <c r="G94" s="53">
        <f t="shared" si="4"/>
        <v>0</v>
      </c>
      <c r="H94" s="54">
        <f t="shared" si="5"/>
        <v>0</v>
      </c>
      <c r="I94" s="53">
        <f>IFERROR(I47/SUM(I47:J47),0)</f>
        <v>0</v>
      </c>
      <c r="J94" s="54">
        <f>IFERROR(J47/SUM(I47:J47),0)</f>
        <v>0</v>
      </c>
      <c r="K94" s="53">
        <f>IFERROR(K47/SUM(K47:L47),0)</f>
        <v>0</v>
      </c>
      <c r="L94" s="54">
        <f>IFERROR(L47/SUM(K47:L47),0)</f>
        <v>0</v>
      </c>
      <c r="M94" s="53">
        <f t="shared" si="10"/>
        <v>0.76666666666666672</v>
      </c>
      <c r="N94" s="54">
        <f>IFERROR(N47/SUM(M47:N47),0)</f>
        <v>0.23333333333333334</v>
      </c>
      <c r="O94" s="55">
        <v>30</v>
      </c>
    </row>
    <row r="95" spans="2:15" ht="17.25" thickTop="1" thickBot="1" x14ac:dyDescent="0.3">
      <c r="B95" s="26" t="s">
        <v>63</v>
      </c>
      <c r="C95" s="56">
        <f>IFERROR(C48/SUM(C48:D48),0)</f>
        <v>0.47058823529411764</v>
      </c>
      <c r="D95" s="57">
        <f>IFERROR(D48/SUM(C48:D48),0)</f>
        <v>0.52941176470588236</v>
      </c>
      <c r="E95" s="56">
        <f>IFERROR(E48/SUM(E48:F48),0)</f>
        <v>0</v>
      </c>
      <c r="F95" s="57">
        <f>IFERROR(F48/SUM(E48:F48),0)</f>
        <v>1</v>
      </c>
      <c r="G95" s="56">
        <f>IFERROR(G48/SUM(G48:H48),0)</f>
        <v>0</v>
      </c>
      <c r="H95" s="57">
        <f>IFERROR(H48/SUM(G48:H48),0)</f>
        <v>0</v>
      </c>
      <c r="I95" s="56">
        <f>IFERROR(I48/SUM(I48:J48),0)</f>
        <v>0</v>
      </c>
      <c r="J95" s="57">
        <f>IFERROR(J48/SUM(I48:J48),0)</f>
        <v>1</v>
      </c>
      <c r="K95" s="56">
        <f>IFERROR(K48/SUM(K48:L48),0)</f>
        <v>0</v>
      </c>
      <c r="L95" s="57">
        <f>IFERROR(L48/SUM(K48:L48),0)</f>
        <v>0</v>
      </c>
      <c r="M95" s="56">
        <f t="shared" si="10"/>
        <v>0.42105263157894735</v>
      </c>
      <c r="N95" s="57">
        <f>IFERROR(N48/SUM(M48:N48),0)</f>
        <v>0.57894736842105265</v>
      </c>
      <c r="O95" s="58">
        <v>19</v>
      </c>
    </row>
    <row r="96" spans="2:15" ht="17.25" thickTop="1" thickBot="1" x14ac:dyDescent="0.3">
      <c r="B96" s="29" t="s">
        <v>63</v>
      </c>
      <c r="C96" s="59">
        <f>IFERROR(C49/SUM(C49:D49),0)</f>
        <v>0.47058823529411764</v>
      </c>
      <c r="D96" s="60">
        <f>IFERROR(D49/SUM(C49:D49),0)</f>
        <v>0.52941176470588236</v>
      </c>
      <c r="E96" s="61">
        <f>IFERROR(E49/SUM(E49:F49),0)</f>
        <v>0</v>
      </c>
      <c r="F96" s="60">
        <f>IFERROR(F49/SUM(E49:F49),0)</f>
        <v>1</v>
      </c>
      <c r="G96" s="61">
        <f>IFERROR(G49/SUM(G49:H49),0)</f>
        <v>0</v>
      </c>
      <c r="H96" s="60">
        <f>IFERROR(H49/SUM(G49:H49),0)</f>
        <v>0</v>
      </c>
      <c r="I96" s="61">
        <f>IFERROR(I49/SUM(I49:J49),0)</f>
        <v>0</v>
      </c>
      <c r="J96" s="60">
        <f>IFERROR(J49/SUM(I49:J49),0)</f>
        <v>1</v>
      </c>
      <c r="K96" s="61">
        <f>IFERROR(K49/SUM(K49:L49),0)</f>
        <v>0</v>
      </c>
      <c r="L96" s="60">
        <f>IFERROR(L49/SUM(K49:L49),0)</f>
        <v>0</v>
      </c>
      <c r="M96" s="61">
        <f t="shared" si="10"/>
        <v>0.42105263157894735</v>
      </c>
      <c r="N96" s="60">
        <f>IFERROR(N49/SUM(M49:N49),0)</f>
        <v>0.57894736842105265</v>
      </c>
      <c r="O96" s="62">
        <v>19</v>
      </c>
    </row>
    <row r="97" spans="2:15" ht="19.5" thickBot="1" x14ac:dyDescent="0.3">
      <c r="B97" s="33" t="s">
        <v>70</v>
      </c>
      <c r="C97" s="63">
        <f>IFERROR(C50/SUM(C50:D50),0)</f>
        <v>0.54616384915474647</v>
      </c>
      <c r="D97" s="64">
        <f>IFERROR(D50/SUM(C50:D50),0)</f>
        <v>0.45383615084525358</v>
      </c>
      <c r="E97" s="63">
        <f>IFERROR(E50/SUM(E50:F50),0)</f>
        <v>0.45945945945945948</v>
      </c>
      <c r="F97" s="65">
        <f>IFERROR(F50/SUM(E50:F50),0)</f>
        <v>0.54054054054054057</v>
      </c>
      <c r="G97" s="63">
        <f>IFERROR(G50/SUM(G50:H50),0)</f>
        <v>0.4</v>
      </c>
      <c r="H97" s="65">
        <f>IFERROR(H50/SUM(G50:H50),0)</f>
        <v>0.6</v>
      </c>
      <c r="I97" s="63">
        <f>IFERROR(I50/SUM(I50:J50),0)</f>
        <v>0.5</v>
      </c>
      <c r="J97" s="65">
        <f>IFERROR(J50/SUM(I50:J50),0)</f>
        <v>0.5</v>
      </c>
      <c r="K97" s="63">
        <f>IFERROR(K50/SUM(K50:L50),0)</f>
        <v>0</v>
      </c>
      <c r="L97" s="65">
        <f>IFERROR(L50/SUM(K50:L50),0)</f>
        <v>1</v>
      </c>
      <c r="M97" s="63">
        <f t="shared" si="10"/>
        <v>0.52442671984047862</v>
      </c>
      <c r="N97" s="65">
        <f>IFERROR(N50/SUM(M50:N50),0)</f>
        <v>0.47557328015952144</v>
      </c>
      <c r="O97" s="34">
        <v>1003</v>
      </c>
    </row>
  </sheetData>
  <mergeCells count="20">
    <mergeCell ref="B53:O53"/>
    <mergeCell ref="B54:B56"/>
    <mergeCell ref="C54:D55"/>
    <mergeCell ref="E54:F55"/>
    <mergeCell ref="G54:H55"/>
    <mergeCell ref="I54:J55"/>
    <mergeCell ref="K54:L55"/>
    <mergeCell ref="M54:N55"/>
    <mergeCell ref="O54:O56"/>
    <mergeCell ref="I7:J8"/>
    <mergeCell ref="K7:L8"/>
    <mergeCell ref="M7:N8"/>
    <mergeCell ref="O7:O9"/>
    <mergeCell ref="B2:O2"/>
    <mergeCell ref="B3:O3"/>
    <mergeCell ref="B6:O6"/>
    <mergeCell ref="B7:B9"/>
    <mergeCell ref="C7:D8"/>
    <mergeCell ref="E7:F8"/>
    <mergeCell ref="G7:H8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I95"/>
  <sheetViews>
    <sheetView showGridLines="0" topLeftCell="A55" zoomScale="64" zoomScaleNormal="64" workbookViewId="0"/>
  </sheetViews>
  <sheetFormatPr baseColWidth="10" defaultColWidth="11.42578125" defaultRowHeight="15" x14ac:dyDescent="0.25"/>
  <cols>
    <col min="2" max="2" width="41.42578125" bestFit="1" customWidth="1"/>
    <col min="3" max="3" width="10" bestFit="1" customWidth="1"/>
    <col min="4" max="4" width="21" bestFit="1" customWidth="1"/>
    <col min="5" max="5" width="10" bestFit="1" customWidth="1"/>
    <col min="6" max="6" width="21" bestFit="1" customWidth="1"/>
    <col min="7" max="7" width="19.28515625" bestFit="1" customWidth="1"/>
    <col min="8" max="8" width="11.42578125" bestFit="1" customWidth="1"/>
    <col min="9" max="9" width="18.140625" customWidth="1"/>
    <col min="10" max="10" width="6.7109375" customWidth="1"/>
  </cols>
  <sheetData>
    <row r="1" spans="2:9" ht="15.75" customHeight="1" thickBot="1" x14ac:dyDescent="0.3"/>
    <row r="2" spans="2:9" ht="46.5" customHeight="1" thickTop="1" x14ac:dyDescent="0.35">
      <c r="B2" s="375" t="str">
        <f>CONCATENATE("PROMEDIOS ACUMULADOS ",'Portada informe E.A.'!A1," POR PROGRAMAS ACADÉMICOS")</f>
        <v>PROMEDIOS ACUMULADOS 2023-2 POR PROGRAMAS ACADÉMICOS</v>
      </c>
      <c r="C2" s="376"/>
      <c r="D2" s="376"/>
      <c r="E2" s="376"/>
      <c r="F2" s="376"/>
      <c r="G2" s="376"/>
      <c r="H2" s="376"/>
      <c r="I2" s="377"/>
    </row>
    <row r="3" spans="2:9" ht="46.5" customHeight="1" thickBot="1" x14ac:dyDescent="0.3">
      <c r="B3" s="378" t="s">
        <v>104</v>
      </c>
      <c r="C3" s="379"/>
      <c r="D3" s="379"/>
      <c r="E3" s="379"/>
      <c r="F3" s="379"/>
      <c r="G3" s="379"/>
      <c r="H3" s="379"/>
      <c r="I3" s="380"/>
    </row>
    <row r="4" spans="2:9" ht="15" customHeight="1" thickTop="1" thickBot="1" x14ac:dyDescent="0.3"/>
    <row r="5" spans="2:9" ht="24.75" customHeight="1" thickBot="1" x14ac:dyDescent="0.35">
      <c r="B5" s="359" t="s">
        <v>16</v>
      </c>
      <c r="C5" s="360"/>
      <c r="D5" s="360"/>
      <c r="E5" s="360"/>
      <c r="F5" s="360"/>
      <c r="G5" s="360"/>
      <c r="H5" s="360"/>
      <c r="I5" s="381"/>
    </row>
    <row r="6" spans="2:9" ht="20.25" customHeight="1" x14ac:dyDescent="0.25">
      <c r="B6" s="361" t="s">
        <v>17</v>
      </c>
      <c r="C6" s="336" t="s">
        <v>18</v>
      </c>
      <c r="D6" s="363" t="s">
        <v>19</v>
      </c>
      <c r="E6" s="338" t="s">
        <v>20</v>
      </c>
      <c r="F6" s="336" t="s">
        <v>21</v>
      </c>
      <c r="G6" s="357" t="s">
        <v>22</v>
      </c>
      <c r="H6" s="336" t="s">
        <v>23</v>
      </c>
      <c r="I6" s="382" t="s">
        <v>24</v>
      </c>
    </row>
    <row r="7" spans="2:9" ht="22.5" customHeight="1" thickBot="1" x14ac:dyDescent="0.3">
      <c r="B7" s="362"/>
      <c r="C7" s="337"/>
      <c r="D7" s="364"/>
      <c r="E7" s="339"/>
      <c r="F7" s="337"/>
      <c r="G7" s="358"/>
      <c r="H7" s="337"/>
      <c r="I7" s="383"/>
    </row>
    <row r="8" spans="2:9" ht="15.75" customHeight="1" thickBot="1" x14ac:dyDescent="0.3">
      <c r="B8" s="7" t="s">
        <v>25</v>
      </c>
      <c r="C8" s="8">
        <v>0</v>
      </c>
      <c r="D8" s="9">
        <v>0</v>
      </c>
      <c r="E8" s="8">
        <v>0</v>
      </c>
      <c r="F8" s="9">
        <v>1</v>
      </c>
      <c r="G8" s="8">
        <v>18</v>
      </c>
      <c r="H8" s="9">
        <v>154</v>
      </c>
      <c r="I8" s="8">
        <v>173</v>
      </c>
    </row>
    <row r="9" spans="2:9" ht="20.25" customHeight="1" thickTop="1" thickBot="1" x14ac:dyDescent="0.3">
      <c r="B9" s="10" t="s">
        <v>26</v>
      </c>
      <c r="C9" s="11">
        <v>0</v>
      </c>
      <c r="D9" s="12">
        <v>0</v>
      </c>
      <c r="E9" s="11">
        <v>0</v>
      </c>
      <c r="F9" s="12">
        <v>1</v>
      </c>
      <c r="G9" s="11">
        <v>4</v>
      </c>
      <c r="H9" s="12">
        <v>33</v>
      </c>
      <c r="I9" s="11">
        <v>38</v>
      </c>
    </row>
    <row r="10" spans="2:9" ht="20.25" customHeight="1" thickTop="1" thickBot="1" x14ac:dyDescent="0.3">
      <c r="B10" s="10" t="s">
        <v>27</v>
      </c>
      <c r="C10" s="11">
        <v>0</v>
      </c>
      <c r="D10" s="12">
        <v>0</v>
      </c>
      <c r="E10" s="11">
        <v>0</v>
      </c>
      <c r="F10" s="12">
        <v>0</v>
      </c>
      <c r="G10" s="11">
        <v>14</v>
      </c>
      <c r="H10" s="12">
        <v>99</v>
      </c>
      <c r="I10" s="11">
        <v>113</v>
      </c>
    </row>
    <row r="11" spans="2:9" ht="20.25" customHeight="1" thickTop="1" thickBot="1" x14ac:dyDescent="0.3">
      <c r="B11" s="10" t="s">
        <v>28</v>
      </c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22</v>
      </c>
      <c r="I11" s="11">
        <v>22</v>
      </c>
    </row>
    <row r="12" spans="2:9" ht="50.25" customHeight="1" thickTop="1" thickBot="1" x14ac:dyDescent="0.3">
      <c r="B12" s="13" t="s">
        <v>29</v>
      </c>
      <c r="C12" s="14">
        <v>0</v>
      </c>
      <c r="D12" s="15">
        <v>1</v>
      </c>
      <c r="E12" s="14">
        <v>0</v>
      </c>
      <c r="F12" s="15">
        <v>3</v>
      </c>
      <c r="G12" s="14">
        <v>30</v>
      </c>
      <c r="H12" s="15">
        <v>145</v>
      </c>
      <c r="I12" s="14">
        <v>179</v>
      </c>
    </row>
    <row r="13" spans="2:9" ht="17.25" customHeight="1" thickTop="1" thickBot="1" x14ac:dyDescent="0.3">
      <c r="B13" s="10" t="s">
        <v>30</v>
      </c>
      <c r="C13" s="11">
        <v>0</v>
      </c>
      <c r="D13" s="12">
        <v>1</v>
      </c>
      <c r="E13" s="11">
        <v>0</v>
      </c>
      <c r="F13" s="12">
        <v>3</v>
      </c>
      <c r="G13" s="11">
        <v>30</v>
      </c>
      <c r="H13" s="12">
        <v>80</v>
      </c>
      <c r="I13" s="11">
        <v>114</v>
      </c>
    </row>
    <row r="14" spans="2:9" ht="17.25" thickTop="1" thickBot="1" x14ac:dyDescent="0.3">
      <c r="B14" s="10" t="s">
        <v>31</v>
      </c>
      <c r="C14" s="11">
        <v>0</v>
      </c>
      <c r="D14" s="12">
        <v>0</v>
      </c>
      <c r="E14" s="11">
        <v>0</v>
      </c>
      <c r="F14" s="12">
        <v>0</v>
      </c>
      <c r="G14" s="11">
        <v>0</v>
      </c>
      <c r="H14" s="12">
        <v>22</v>
      </c>
      <c r="I14" s="11">
        <v>22</v>
      </c>
    </row>
    <row r="15" spans="2:9" ht="17.25" thickTop="1" thickBot="1" x14ac:dyDescent="0.3">
      <c r="B15" s="10" t="s">
        <v>32</v>
      </c>
      <c r="C15" s="11">
        <v>0</v>
      </c>
      <c r="D15" s="12">
        <v>0</v>
      </c>
      <c r="E15" s="11">
        <v>0</v>
      </c>
      <c r="F15" s="12">
        <v>0</v>
      </c>
      <c r="G15" s="11">
        <v>0</v>
      </c>
      <c r="H15" s="12">
        <v>43</v>
      </c>
      <c r="I15" s="11">
        <v>43</v>
      </c>
    </row>
    <row r="16" spans="2:9" ht="17.25" thickTop="1" thickBot="1" x14ac:dyDescent="0.3">
      <c r="B16" s="16" t="s">
        <v>33</v>
      </c>
      <c r="C16" s="17">
        <v>1</v>
      </c>
      <c r="D16" s="18">
        <v>5</v>
      </c>
      <c r="E16" s="17">
        <v>0</v>
      </c>
      <c r="F16" s="18">
        <v>16</v>
      </c>
      <c r="G16" s="17">
        <v>129</v>
      </c>
      <c r="H16" s="18">
        <v>284</v>
      </c>
      <c r="I16" s="17">
        <v>435</v>
      </c>
    </row>
    <row r="17" spans="2:9" ht="17.25" thickTop="1" thickBot="1" x14ac:dyDescent="0.3">
      <c r="B17" s="10" t="s">
        <v>34</v>
      </c>
      <c r="C17" s="11">
        <v>1</v>
      </c>
      <c r="D17" s="12">
        <v>5</v>
      </c>
      <c r="E17" s="11">
        <v>0</v>
      </c>
      <c r="F17" s="12">
        <v>16</v>
      </c>
      <c r="G17" s="11">
        <v>123</v>
      </c>
      <c r="H17" s="12">
        <v>248</v>
      </c>
      <c r="I17" s="11">
        <v>393</v>
      </c>
    </row>
    <row r="18" spans="2:9" ht="17.25" thickTop="1" thickBot="1" x14ac:dyDescent="0.3">
      <c r="B18" s="10" t="s">
        <v>35</v>
      </c>
      <c r="C18" s="11">
        <v>0</v>
      </c>
      <c r="D18" s="12">
        <v>0</v>
      </c>
      <c r="E18" s="11">
        <v>0</v>
      </c>
      <c r="F18" s="12">
        <v>0</v>
      </c>
      <c r="G18" s="11">
        <v>0</v>
      </c>
      <c r="H18" s="12">
        <v>8</v>
      </c>
      <c r="I18" s="11">
        <v>8</v>
      </c>
    </row>
    <row r="19" spans="2:9" ht="17.25" thickTop="1" thickBot="1" x14ac:dyDescent="0.3">
      <c r="B19" s="10" t="s">
        <v>36</v>
      </c>
      <c r="C19" s="11">
        <v>0</v>
      </c>
      <c r="D19" s="12">
        <v>0</v>
      </c>
      <c r="E19" s="11">
        <v>0</v>
      </c>
      <c r="F19" s="12">
        <v>0</v>
      </c>
      <c r="G19" s="11">
        <v>6</v>
      </c>
      <c r="H19" s="12">
        <v>28</v>
      </c>
      <c r="I19" s="11">
        <v>34</v>
      </c>
    </row>
    <row r="20" spans="2:9" ht="17.25" thickTop="1" thickBot="1" x14ac:dyDescent="0.3">
      <c r="B20" s="19" t="s">
        <v>37</v>
      </c>
      <c r="C20" s="14">
        <v>0</v>
      </c>
      <c r="D20" s="15">
        <v>12</v>
      </c>
      <c r="E20" s="14">
        <v>1</v>
      </c>
      <c r="F20" s="15">
        <v>60</v>
      </c>
      <c r="G20" s="14">
        <v>221</v>
      </c>
      <c r="H20" s="15">
        <v>378</v>
      </c>
      <c r="I20" s="14">
        <v>672</v>
      </c>
    </row>
    <row r="21" spans="2:9" ht="17.25" thickTop="1" thickBot="1" x14ac:dyDescent="0.3">
      <c r="B21" s="20" t="s">
        <v>38</v>
      </c>
      <c r="C21" s="21">
        <v>0</v>
      </c>
      <c r="D21" s="22">
        <v>3</v>
      </c>
      <c r="E21" s="21">
        <v>0</v>
      </c>
      <c r="F21" s="22">
        <v>12</v>
      </c>
      <c r="G21" s="21">
        <v>43</v>
      </c>
      <c r="H21" s="22">
        <v>94</v>
      </c>
      <c r="I21" s="21">
        <v>152</v>
      </c>
    </row>
    <row r="22" spans="2:9" ht="17.25" thickTop="1" thickBot="1" x14ac:dyDescent="0.3">
      <c r="B22" s="10" t="s">
        <v>39</v>
      </c>
      <c r="C22" s="11">
        <v>0</v>
      </c>
      <c r="D22" s="12">
        <v>4</v>
      </c>
      <c r="E22" s="11">
        <v>0</v>
      </c>
      <c r="F22" s="12">
        <v>17</v>
      </c>
      <c r="G22" s="11">
        <v>38</v>
      </c>
      <c r="H22" s="12">
        <v>90</v>
      </c>
      <c r="I22" s="11">
        <v>149</v>
      </c>
    </row>
    <row r="23" spans="2:9" ht="17.25" thickTop="1" thickBot="1" x14ac:dyDescent="0.3">
      <c r="B23" s="10" t="s">
        <v>40</v>
      </c>
      <c r="C23" s="11">
        <v>0</v>
      </c>
      <c r="D23" s="12">
        <v>0</v>
      </c>
      <c r="E23" s="11">
        <v>0</v>
      </c>
      <c r="F23" s="12">
        <v>1</v>
      </c>
      <c r="G23" s="11">
        <v>14</v>
      </c>
      <c r="H23" s="12">
        <v>29</v>
      </c>
      <c r="I23" s="11">
        <v>44</v>
      </c>
    </row>
    <row r="24" spans="2:9" ht="17.25" thickTop="1" thickBot="1" x14ac:dyDescent="0.3">
      <c r="B24" s="20" t="s">
        <v>41</v>
      </c>
      <c r="C24" s="21">
        <v>0</v>
      </c>
      <c r="D24" s="22">
        <v>2</v>
      </c>
      <c r="E24" s="21">
        <v>0</v>
      </c>
      <c r="F24" s="22">
        <v>6</v>
      </c>
      <c r="G24" s="21">
        <v>29</v>
      </c>
      <c r="H24" s="22">
        <v>45</v>
      </c>
      <c r="I24" s="21">
        <v>82</v>
      </c>
    </row>
    <row r="25" spans="2:9" ht="17.25" thickTop="1" thickBot="1" x14ac:dyDescent="0.3">
      <c r="B25" s="10" t="s">
        <v>42</v>
      </c>
      <c r="C25" s="11">
        <v>0</v>
      </c>
      <c r="D25" s="12">
        <v>0</v>
      </c>
      <c r="E25" s="11">
        <v>0</v>
      </c>
      <c r="F25" s="12">
        <v>12</v>
      </c>
      <c r="G25" s="11">
        <v>57</v>
      </c>
      <c r="H25" s="12">
        <v>67</v>
      </c>
      <c r="I25" s="11">
        <v>136</v>
      </c>
    </row>
    <row r="26" spans="2:9" ht="17.25" thickTop="1" thickBot="1" x14ac:dyDescent="0.3">
      <c r="B26" s="10" t="s">
        <v>43</v>
      </c>
      <c r="C26" s="11">
        <v>0</v>
      </c>
      <c r="D26" s="12">
        <v>3</v>
      </c>
      <c r="E26" s="11">
        <v>1</v>
      </c>
      <c r="F26" s="12">
        <v>12</v>
      </c>
      <c r="G26" s="11">
        <v>40</v>
      </c>
      <c r="H26" s="12">
        <v>53</v>
      </c>
      <c r="I26" s="11">
        <v>109</v>
      </c>
    </row>
    <row r="27" spans="2:9" ht="33" thickTop="1" thickBot="1" x14ac:dyDescent="0.3">
      <c r="B27" s="23" t="s">
        <v>44</v>
      </c>
      <c r="C27" s="17">
        <v>0</v>
      </c>
      <c r="D27" s="18">
        <v>0</v>
      </c>
      <c r="E27" s="17">
        <v>0</v>
      </c>
      <c r="F27" s="18">
        <v>1</v>
      </c>
      <c r="G27" s="17">
        <v>16</v>
      </c>
      <c r="H27" s="18">
        <v>127</v>
      </c>
      <c r="I27" s="17">
        <v>144</v>
      </c>
    </row>
    <row r="28" spans="2:9" ht="17.25" thickTop="1" thickBot="1" x14ac:dyDescent="0.3">
      <c r="B28" s="20" t="s">
        <v>45</v>
      </c>
      <c r="C28" s="21">
        <v>0</v>
      </c>
      <c r="D28" s="22">
        <v>0</v>
      </c>
      <c r="E28" s="21">
        <v>0</v>
      </c>
      <c r="F28" s="22">
        <v>0</v>
      </c>
      <c r="G28" s="21">
        <v>5</v>
      </c>
      <c r="H28" s="22">
        <v>87</v>
      </c>
      <c r="I28" s="21">
        <v>92</v>
      </c>
    </row>
    <row r="29" spans="2:9" ht="17.25" thickTop="1" thickBot="1" x14ac:dyDescent="0.3">
      <c r="B29" s="10" t="s">
        <v>46</v>
      </c>
      <c r="C29" s="11">
        <v>0</v>
      </c>
      <c r="D29" s="12">
        <v>0</v>
      </c>
      <c r="E29" s="11">
        <v>0</v>
      </c>
      <c r="F29" s="12">
        <v>1</v>
      </c>
      <c r="G29" s="11">
        <v>1</v>
      </c>
      <c r="H29" s="12">
        <v>35</v>
      </c>
      <c r="I29" s="11">
        <v>37</v>
      </c>
    </row>
    <row r="30" spans="2:9" ht="17.25" thickTop="1" thickBot="1" x14ac:dyDescent="0.3">
      <c r="B30" s="10" t="s">
        <v>47</v>
      </c>
      <c r="C30" s="11">
        <v>0</v>
      </c>
      <c r="D30" s="12">
        <v>0</v>
      </c>
      <c r="E30" s="11">
        <v>0</v>
      </c>
      <c r="F30" s="12">
        <v>0</v>
      </c>
      <c r="G30" s="11">
        <v>0</v>
      </c>
      <c r="H30" s="12">
        <v>1</v>
      </c>
      <c r="I30" s="11">
        <v>1</v>
      </c>
    </row>
    <row r="31" spans="2:9" ht="17.25" thickTop="1" thickBot="1" x14ac:dyDescent="0.3">
      <c r="B31" s="10" t="s">
        <v>48</v>
      </c>
      <c r="C31" s="11">
        <v>0</v>
      </c>
      <c r="D31" s="12">
        <v>0</v>
      </c>
      <c r="E31" s="11">
        <v>0</v>
      </c>
      <c r="F31" s="12">
        <v>0</v>
      </c>
      <c r="G31" s="11">
        <v>10</v>
      </c>
      <c r="H31" s="12">
        <v>4</v>
      </c>
      <c r="I31" s="11">
        <v>14</v>
      </c>
    </row>
    <row r="32" spans="2:9" ht="33" thickTop="1" thickBot="1" x14ac:dyDescent="0.3">
      <c r="B32" s="23" t="s">
        <v>49</v>
      </c>
      <c r="C32" s="17">
        <v>1</v>
      </c>
      <c r="D32" s="18">
        <v>0</v>
      </c>
      <c r="E32" s="17">
        <v>0</v>
      </c>
      <c r="F32" s="18">
        <v>0</v>
      </c>
      <c r="G32" s="17">
        <v>6</v>
      </c>
      <c r="H32" s="18">
        <v>83</v>
      </c>
      <c r="I32" s="17">
        <v>90</v>
      </c>
    </row>
    <row r="33" spans="2:9" ht="17.25" thickTop="1" thickBot="1" x14ac:dyDescent="0.3">
      <c r="B33" s="10" t="s">
        <v>50</v>
      </c>
      <c r="C33" s="11">
        <v>1</v>
      </c>
      <c r="D33" s="12">
        <v>0</v>
      </c>
      <c r="E33" s="11">
        <v>0</v>
      </c>
      <c r="F33" s="12">
        <v>0</v>
      </c>
      <c r="G33" s="11">
        <v>4</v>
      </c>
      <c r="H33" s="12">
        <v>39</v>
      </c>
      <c r="I33" s="11">
        <v>44</v>
      </c>
    </row>
    <row r="34" spans="2:9" ht="17.25" thickTop="1" thickBot="1" x14ac:dyDescent="0.3">
      <c r="B34" s="10" t="s">
        <v>51</v>
      </c>
      <c r="C34" s="11">
        <v>0</v>
      </c>
      <c r="D34" s="12">
        <v>0</v>
      </c>
      <c r="E34" s="11">
        <v>0</v>
      </c>
      <c r="F34" s="12">
        <v>0</v>
      </c>
      <c r="G34" s="11">
        <v>1</v>
      </c>
      <c r="H34" s="12">
        <v>37</v>
      </c>
      <c r="I34" s="11">
        <v>38</v>
      </c>
    </row>
    <row r="35" spans="2:9" ht="17.25" thickTop="1" thickBot="1" x14ac:dyDescent="0.3">
      <c r="B35" s="10" t="s">
        <v>52</v>
      </c>
      <c r="C35" s="11">
        <v>0</v>
      </c>
      <c r="D35" s="12">
        <v>0</v>
      </c>
      <c r="E35" s="11">
        <v>0</v>
      </c>
      <c r="F35" s="12">
        <v>0</v>
      </c>
      <c r="G35" s="11">
        <v>1</v>
      </c>
      <c r="H35" s="12">
        <v>7</v>
      </c>
      <c r="I35" s="11">
        <v>8</v>
      </c>
    </row>
    <row r="36" spans="2:9" ht="17.25" thickTop="1" thickBot="1" x14ac:dyDescent="0.3">
      <c r="B36" s="16" t="s">
        <v>53</v>
      </c>
      <c r="C36" s="17">
        <v>0</v>
      </c>
      <c r="D36" s="18">
        <v>0</v>
      </c>
      <c r="E36" s="17">
        <v>0</v>
      </c>
      <c r="F36" s="18">
        <v>0</v>
      </c>
      <c r="G36" s="17">
        <v>0</v>
      </c>
      <c r="H36" s="18">
        <v>7</v>
      </c>
      <c r="I36" s="17">
        <v>7</v>
      </c>
    </row>
    <row r="37" spans="2:9" ht="17.25" thickTop="1" thickBot="1" x14ac:dyDescent="0.3">
      <c r="B37" s="10" t="s">
        <v>54</v>
      </c>
      <c r="C37" s="11">
        <v>0</v>
      </c>
      <c r="D37" s="12">
        <v>0</v>
      </c>
      <c r="E37" s="11">
        <v>0</v>
      </c>
      <c r="F37" s="12">
        <v>0</v>
      </c>
      <c r="G37" s="11">
        <v>0</v>
      </c>
      <c r="H37" s="12">
        <v>7</v>
      </c>
      <c r="I37" s="11">
        <v>7</v>
      </c>
    </row>
    <row r="38" spans="2:9" ht="17.25" thickTop="1" thickBot="1" x14ac:dyDescent="0.3">
      <c r="B38" s="10" t="s">
        <v>55</v>
      </c>
      <c r="C38" s="11">
        <v>0</v>
      </c>
      <c r="D38" s="12">
        <v>0</v>
      </c>
      <c r="E38" s="11">
        <v>0</v>
      </c>
      <c r="F38" s="12">
        <v>0</v>
      </c>
      <c r="G38" s="11">
        <v>0</v>
      </c>
      <c r="H38" s="12">
        <v>0</v>
      </c>
      <c r="I38" s="11">
        <v>0</v>
      </c>
    </row>
    <row r="39" spans="2:9" ht="17.25" thickTop="1" thickBot="1" x14ac:dyDescent="0.3">
      <c r="B39" s="10" t="s">
        <v>56</v>
      </c>
      <c r="C39" s="11">
        <v>0</v>
      </c>
      <c r="D39" s="12">
        <v>0</v>
      </c>
      <c r="E39" s="11">
        <v>0</v>
      </c>
      <c r="F39" s="12">
        <v>0</v>
      </c>
      <c r="G39" s="11">
        <v>0</v>
      </c>
      <c r="H39" s="12">
        <v>0</v>
      </c>
      <c r="I39" s="11">
        <v>0</v>
      </c>
    </row>
    <row r="40" spans="2:9" ht="17.25" thickTop="1" thickBot="1" x14ac:dyDescent="0.3">
      <c r="B40" s="16" t="s">
        <v>57</v>
      </c>
      <c r="C40" s="17">
        <v>0</v>
      </c>
      <c r="D40" s="18">
        <v>0</v>
      </c>
      <c r="E40" s="17">
        <v>1</v>
      </c>
      <c r="F40" s="18">
        <v>1</v>
      </c>
      <c r="G40" s="17">
        <v>32</v>
      </c>
      <c r="H40" s="18">
        <v>38</v>
      </c>
      <c r="I40" s="17">
        <v>72</v>
      </c>
    </row>
    <row r="41" spans="2:9" ht="17.25" thickTop="1" thickBot="1" x14ac:dyDescent="0.3">
      <c r="B41" s="10" t="s">
        <v>58</v>
      </c>
      <c r="C41" s="11">
        <v>0</v>
      </c>
      <c r="D41" s="12">
        <v>0</v>
      </c>
      <c r="E41" s="11">
        <v>1</v>
      </c>
      <c r="F41" s="12">
        <v>0</v>
      </c>
      <c r="G41" s="11">
        <v>3</v>
      </c>
      <c r="H41" s="12">
        <v>10</v>
      </c>
      <c r="I41" s="11">
        <v>14</v>
      </c>
    </row>
    <row r="42" spans="2:9" ht="17.25" thickTop="1" thickBot="1" x14ac:dyDescent="0.3">
      <c r="B42" s="10" t="s">
        <v>59</v>
      </c>
      <c r="C42" s="11">
        <v>0</v>
      </c>
      <c r="D42" s="12">
        <v>0</v>
      </c>
      <c r="E42" s="11">
        <v>0</v>
      </c>
      <c r="F42" s="12">
        <v>1</v>
      </c>
      <c r="G42" s="11">
        <v>26</v>
      </c>
      <c r="H42" s="12">
        <v>21</v>
      </c>
      <c r="I42" s="11">
        <v>48</v>
      </c>
    </row>
    <row r="43" spans="2:9" ht="17.25" thickTop="1" thickBot="1" x14ac:dyDescent="0.3">
      <c r="B43" s="10" t="s">
        <v>60</v>
      </c>
      <c r="C43" s="11">
        <v>0</v>
      </c>
      <c r="D43" s="12">
        <v>0</v>
      </c>
      <c r="E43" s="11">
        <v>0</v>
      </c>
      <c r="F43" s="12">
        <v>0</v>
      </c>
      <c r="G43" s="11">
        <v>3</v>
      </c>
      <c r="H43" s="12">
        <v>7</v>
      </c>
      <c r="I43" s="11">
        <v>10</v>
      </c>
    </row>
    <row r="44" spans="2:9" ht="17.25" thickTop="1" thickBot="1" x14ac:dyDescent="0.3">
      <c r="B44" s="16" t="s">
        <v>61</v>
      </c>
      <c r="C44" s="17">
        <v>0</v>
      </c>
      <c r="D44" s="18">
        <v>0</v>
      </c>
      <c r="E44" s="17">
        <v>0</v>
      </c>
      <c r="F44" s="18">
        <v>1</v>
      </c>
      <c r="G44" s="17">
        <v>5</v>
      </c>
      <c r="H44" s="18">
        <v>55</v>
      </c>
      <c r="I44" s="17">
        <v>61</v>
      </c>
    </row>
    <row r="45" spans="2:9" ht="17.25" thickTop="1" thickBot="1" x14ac:dyDescent="0.3">
      <c r="B45" s="10" t="s">
        <v>62</v>
      </c>
      <c r="C45" s="24">
        <v>0</v>
      </c>
      <c r="D45" s="25">
        <v>0</v>
      </c>
      <c r="E45" s="24">
        <v>0</v>
      </c>
      <c r="F45" s="25">
        <v>1</v>
      </c>
      <c r="G45" s="24">
        <v>5</v>
      </c>
      <c r="H45" s="25">
        <v>55</v>
      </c>
      <c r="I45" s="24">
        <v>61</v>
      </c>
    </row>
    <row r="46" spans="2:9" ht="17.25" thickTop="1" thickBot="1" x14ac:dyDescent="0.3">
      <c r="B46" s="26" t="s">
        <v>63</v>
      </c>
      <c r="C46" s="27">
        <v>0</v>
      </c>
      <c r="D46" s="28">
        <v>0</v>
      </c>
      <c r="E46" s="27">
        <v>0</v>
      </c>
      <c r="F46" s="28">
        <v>0</v>
      </c>
      <c r="G46" s="27">
        <v>1</v>
      </c>
      <c r="H46" s="28">
        <v>8</v>
      </c>
      <c r="I46" s="27">
        <v>9</v>
      </c>
    </row>
    <row r="47" spans="2:9" ht="17.25" thickTop="1" thickBot="1" x14ac:dyDescent="0.3">
      <c r="B47" s="29" t="s">
        <v>63</v>
      </c>
      <c r="C47" s="30">
        <v>0</v>
      </c>
      <c r="D47" s="31">
        <v>0</v>
      </c>
      <c r="E47" s="32">
        <v>0</v>
      </c>
      <c r="F47" s="31">
        <v>0</v>
      </c>
      <c r="G47" s="32">
        <v>1</v>
      </c>
      <c r="H47" s="31">
        <v>8</v>
      </c>
      <c r="I47" s="32">
        <v>9</v>
      </c>
    </row>
    <row r="48" spans="2:9" ht="15" customHeight="1" thickBot="1" x14ac:dyDescent="0.3">
      <c r="B48" s="33" t="s">
        <v>64</v>
      </c>
      <c r="C48" s="34">
        <v>2</v>
      </c>
      <c r="D48" s="35">
        <v>18</v>
      </c>
      <c r="E48" s="34">
        <v>2</v>
      </c>
      <c r="F48" s="36">
        <v>83</v>
      </c>
      <c r="G48" s="34">
        <v>458</v>
      </c>
      <c r="H48" s="36">
        <v>1279</v>
      </c>
      <c r="I48" s="34">
        <v>1842</v>
      </c>
    </row>
    <row r="49" spans="2:9" x14ac:dyDescent="0.25">
      <c r="B49" s="37"/>
      <c r="C49" s="38"/>
      <c r="D49" s="38"/>
      <c r="E49" s="38"/>
      <c r="F49" s="38"/>
      <c r="G49" s="38"/>
      <c r="H49" s="38"/>
    </row>
    <row r="50" spans="2:9" ht="15" customHeight="1" thickBot="1" x14ac:dyDescent="0.3">
      <c r="B50" s="38"/>
      <c r="C50" s="38"/>
      <c r="D50" s="38"/>
      <c r="E50" s="38"/>
      <c r="F50" s="38"/>
      <c r="G50" s="38"/>
      <c r="H50" s="38"/>
    </row>
    <row r="51" spans="2:9" ht="24" customHeight="1" thickBot="1" x14ac:dyDescent="0.35">
      <c r="B51" s="333" t="str">
        <f>B5</f>
        <v>Promedios Acumulados 2023-1</v>
      </c>
      <c r="C51" s="334"/>
      <c r="D51" s="334"/>
      <c r="E51" s="334"/>
      <c r="F51" s="334"/>
      <c r="G51" s="334"/>
      <c r="H51" s="334"/>
      <c r="I51" s="335"/>
    </row>
    <row r="52" spans="2:9" ht="15" customHeight="1" x14ac:dyDescent="0.25">
      <c r="B52" s="336" t="s">
        <v>17</v>
      </c>
      <c r="C52" s="336" t="s">
        <v>18</v>
      </c>
      <c r="D52" s="336" t="s">
        <v>19</v>
      </c>
      <c r="E52" s="338" t="s">
        <v>20</v>
      </c>
      <c r="F52" s="336" t="s">
        <v>21</v>
      </c>
      <c r="G52" s="336" t="s">
        <v>22</v>
      </c>
      <c r="H52" s="336" t="s">
        <v>23</v>
      </c>
      <c r="I52" s="340" t="s">
        <v>24</v>
      </c>
    </row>
    <row r="53" spans="2:9" ht="27.75" customHeight="1" thickBot="1" x14ac:dyDescent="0.3">
      <c r="B53" s="337"/>
      <c r="C53" s="337"/>
      <c r="D53" s="337"/>
      <c r="E53" s="339"/>
      <c r="F53" s="337"/>
      <c r="G53" s="337"/>
      <c r="H53" s="337"/>
      <c r="I53" s="341"/>
    </row>
    <row r="54" spans="2:9" ht="15.75" customHeight="1" thickBot="1" x14ac:dyDescent="0.3">
      <c r="B54" s="7" t="s">
        <v>25</v>
      </c>
      <c r="C54" s="105">
        <v>0</v>
      </c>
      <c r="D54" s="106">
        <v>0</v>
      </c>
      <c r="E54" s="105">
        <v>0</v>
      </c>
      <c r="F54" s="106">
        <v>5.7803468208092483E-3</v>
      </c>
      <c r="G54" s="105">
        <v>0.10404624277456648</v>
      </c>
      <c r="H54" s="106">
        <v>0.89017341040462428</v>
      </c>
      <c r="I54" s="8">
        <v>173</v>
      </c>
    </row>
    <row r="55" spans="2:9" ht="17.25" thickTop="1" thickBot="1" x14ac:dyDescent="0.3">
      <c r="B55" s="10" t="s">
        <v>26</v>
      </c>
      <c r="C55" s="107">
        <v>0</v>
      </c>
      <c r="D55" s="108">
        <v>0</v>
      </c>
      <c r="E55" s="107">
        <v>0</v>
      </c>
      <c r="F55" s="108">
        <v>2.6315789473684209E-2</v>
      </c>
      <c r="G55" s="107">
        <v>0.10526315789473684</v>
      </c>
      <c r="H55" s="108">
        <v>0.86842105263157898</v>
      </c>
      <c r="I55" s="11">
        <v>38</v>
      </c>
    </row>
    <row r="56" spans="2:9" ht="17.25" thickTop="1" thickBot="1" x14ac:dyDescent="0.3">
      <c r="B56" s="10" t="s">
        <v>27</v>
      </c>
      <c r="C56" s="107">
        <v>0</v>
      </c>
      <c r="D56" s="108">
        <v>0</v>
      </c>
      <c r="E56" s="107">
        <v>0</v>
      </c>
      <c r="F56" s="108">
        <v>0</v>
      </c>
      <c r="G56" s="107">
        <v>0.12389380530973451</v>
      </c>
      <c r="H56" s="108">
        <v>0.87610619469026552</v>
      </c>
      <c r="I56" s="11">
        <v>113</v>
      </c>
    </row>
    <row r="57" spans="2:9" ht="17.25" thickTop="1" thickBot="1" x14ac:dyDescent="0.3">
      <c r="B57" s="10" t="s">
        <v>28</v>
      </c>
      <c r="C57" s="107">
        <v>0</v>
      </c>
      <c r="D57" s="108">
        <v>0</v>
      </c>
      <c r="E57" s="107">
        <v>0</v>
      </c>
      <c r="F57" s="108">
        <v>0</v>
      </c>
      <c r="G57" s="107">
        <v>0</v>
      </c>
      <c r="H57" s="108">
        <v>1</v>
      </c>
      <c r="I57" s="11">
        <v>22</v>
      </c>
    </row>
    <row r="58" spans="2:9" ht="33" thickTop="1" thickBot="1" x14ac:dyDescent="0.3">
      <c r="B58" s="13" t="s">
        <v>65</v>
      </c>
      <c r="C58" s="109">
        <v>0</v>
      </c>
      <c r="D58" s="110">
        <v>5.5865921787709499E-3</v>
      </c>
      <c r="E58" s="109">
        <v>0</v>
      </c>
      <c r="F58" s="110">
        <v>1.6759776536312849E-2</v>
      </c>
      <c r="G58" s="109">
        <v>0.16759776536312848</v>
      </c>
      <c r="H58" s="110">
        <v>0.81005586592178769</v>
      </c>
      <c r="I58" s="14">
        <v>179</v>
      </c>
    </row>
    <row r="59" spans="2:9" ht="17.25" thickTop="1" thickBot="1" x14ac:dyDescent="0.3">
      <c r="B59" s="10" t="s">
        <v>30</v>
      </c>
      <c r="C59" s="107">
        <v>0</v>
      </c>
      <c r="D59" s="108">
        <v>8.771929824561403E-3</v>
      </c>
      <c r="E59" s="107">
        <v>0</v>
      </c>
      <c r="F59" s="108">
        <v>2.6315789473684209E-2</v>
      </c>
      <c r="G59" s="107">
        <v>0.26315789473684209</v>
      </c>
      <c r="H59" s="108">
        <v>0.70175438596491224</v>
      </c>
      <c r="I59" s="11">
        <v>114</v>
      </c>
    </row>
    <row r="60" spans="2:9" ht="17.25" thickTop="1" thickBot="1" x14ac:dyDescent="0.3">
      <c r="B60" s="10" t="s">
        <v>31</v>
      </c>
      <c r="C60" s="107">
        <v>0</v>
      </c>
      <c r="D60" s="108">
        <v>0</v>
      </c>
      <c r="E60" s="107">
        <v>0</v>
      </c>
      <c r="F60" s="108">
        <v>0</v>
      </c>
      <c r="G60" s="107">
        <v>0</v>
      </c>
      <c r="H60" s="108">
        <v>1</v>
      </c>
      <c r="I60" s="11">
        <v>22</v>
      </c>
    </row>
    <row r="61" spans="2:9" ht="17.25" thickTop="1" thickBot="1" x14ac:dyDescent="0.3">
      <c r="B61" s="10" t="s">
        <v>32</v>
      </c>
      <c r="C61" s="107">
        <v>0</v>
      </c>
      <c r="D61" s="108">
        <v>0</v>
      </c>
      <c r="E61" s="107">
        <v>0</v>
      </c>
      <c r="F61" s="108">
        <v>0</v>
      </c>
      <c r="G61" s="107">
        <v>0</v>
      </c>
      <c r="H61" s="108">
        <v>1</v>
      </c>
      <c r="I61" s="11">
        <v>43</v>
      </c>
    </row>
    <row r="62" spans="2:9" ht="17.25" thickTop="1" thickBot="1" x14ac:dyDescent="0.3">
      <c r="B62" s="16" t="s">
        <v>33</v>
      </c>
      <c r="C62" s="111">
        <v>2.2988505747126436E-3</v>
      </c>
      <c r="D62" s="112">
        <v>1.1494252873563218E-2</v>
      </c>
      <c r="E62" s="111">
        <v>0</v>
      </c>
      <c r="F62" s="112">
        <v>3.6781609195402298E-2</v>
      </c>
      <c r="G62" s="111">
        <v>0.29655172413793102</v>
      </c>
      <c r="H62" s="112">
        <v>0.65287356321839085</v>
      </c>
      <c r="I62" s="17">
        <v>435</v>
      </c>
    </row>
    <row r="63" spans="2:9" ht="17.25" thickTop="1" thickBot="1" x14ac:dyDescent="0.3">
      <c r="B63" s="10" t="s">
        <v>34</v>
      </c>
      <c r="C63" s="107">
        <v>2.5445292620865142E-3</v>
      </c>
      <c r="D63" s="108">
        <v>1.2722646310432569E-2</v>
      </c>
      <c r="E63" s="107">
        <v>0</v>
      </c>
      <c r="F63" s="108">
        <v>4.0712468193384227E-2</v>
      </c>
      <c r="G63" s="107">
        <v>0.31297709923664124</v>
      </c>
      <c r="H63" s="108">
        <v>0.63104325699745545</v>
      </c>
      <c r="I63" s="11">
        <v>393</v>
      </c>
    </row>
    <row r="64" spans="2:9" ht="17.25" thickTop="1" thickBot="1" x14ac:dyDescent="0.3">
      <c r="B64" s="10" t="s">
        <v>35</v>
      </c>
      <c r="C64" s="107">
        <v>0</v>
      </c>
      <c r="D64" s="108">
        <v>0</v>
      </c>
      <c r="E64" s="107">
        <v>0</v>
      </c>
      <c r="F64" s="108">
        <v>0</v>
      </c>
      <c r="G64" s="107">
        <v>0</v>
      </c>
      <c r="H64" s="108">
        <v>1</v>
      </c>
      <c r="I64" s="11">
        <v>8</v>
      </c>
    </row>
    <row r="65" spans="2:9" ht="17.25" thickTop="1" thickBot="1" x14ac:dyDescent="0.3">
      <c r="B65" s="10" t="s">
        <v>36</v>
      </c>
      <c r="C65" s="107">
        <v>0</v>
      </c>
      <c r="D65" s="108">
        <v>0</v>
      </c>
      <c r="E65" s="107">
        <v>0</v>
      </c>
      <c r="F65" s="108">
        <v>0</v>
      </c>
      <c r="G65" s="107">
        <v>0.17647058823529413</v>
      </c>
      <c r="H65" s="108">
        <v>0.82352941176470584</v>
      </c>
      <c r="I65" s="11">
        <v>34</v>
      </c>
    </row>
    <row r="66" spans="2:9" ht="17.25" thickTop="1" thickBot="1" x14ac:dyDescent="0.3">
      <c r="B66" s="19" t="s">
        <v>37</v>
      </c>
      <c r="C66" s="109">
        <v>0</v>
      </c>
      <c r="D66" s="110">
        <v>1.7857142857142856E-2</v>
      </c>
      <c r="E66" s="109">
        <v>1.488095238095238E-3</v>
      </c>
      <c r="F66" s="110">
        <v>8.9285714285714288E-2</v>
      </c>
      <c r="G66" s="109">
        <v>0.32886904761904762</v>
      </c>
      <c r="H66" s="110">
        <v>0.5625</v>
      </c>
      <c r="I66" s="14">
        <v>672</v>
      </c>
    </row>
    <row r="67" spans="2:9" ht="17.25" thickTop="1" thickBot="1" x14ac:dyDescent="0.3">
      <c r="B67" s="20" t="s">
        <v>38</v>
      </c>
      <c r="C67" s="113">
        <v>0</v>
      </c>
      <c r="D67" s="107">
        <v>1.9736842105263157E-2</v>
      </c>
      <c r="E67" s="114">
        <v>0</v>
      </c>
      <c r="F67" s="107">
        <v>7.8947368421052627E-2</v>
      </c>
      <c r="G67" s="113">
        <v>0.28289473684210525</v>
      </c>
      <c r="H67" s="114">
        <v>0.61842105263157898</v>
      </c>
      <c r="I67" s="21">
        <v>152</v>
      </c>
    </row>
    <row r="68" spans="2:9" ht="17.25" thickTop="1" thickBot="1" x14ac:dyDescent="0.3">
      <c r="B68" s="10" t="s">
        <v>39</v>
      </c>
      <c r="C68" s="107">
        <v>0</v>
      </c>
      <c r="D68" s="108">
        <v>2.6845637583892617E-2</v>
      </c>
      <c r="E68" s="107">
        <v>0</v>
      </c>
      <c r="F68" s="108">
        <v>0.11409395973154363</v>
      </c>
      <c r="G68" s="107">
        <v>0.25503355704697989</v>
      </c>
      <c r="H68" s="108">
        <v>0.60402684563758391</v>
      </c>
      <c r="I68" s="11">
        <v>149</v>
      </c>
    </row>
    <row r="69" spans="2:9" ht="17.25" thickTop="1" thickBot="1" x14ac:dyDescent="0.3">
      <c r="B69" s="10" t="s">
        <v>40</v>
      </c>
      <c r="C69" s="107">
        <v>0</v>
      </c>
      <c r="D69" s="108">
        <v>0</v>
      </c>
      <c r="E69" s="107">
        <v>0</v>
      </c>
      <c r="F69" s="108">
        <v>2.2727272727272728E-2</v>
      </c>
      <c r="G69" s="107">
        <v>0.31818181818181818</v>
      </c>
      <c r="H69" s="108">
        <v>0.65909090909090906</v>
      </c>
      <c r="I69" s="11">
        <v>44</v>
      </c>
    </row>
    <row r="70" spans="2:9" ht="17.25" thickTop="1" thickBot="1" x14ac:dyDescent="0.3">
      <c r="B70" s="20" t="s">
        <v>41</v>
      </c>
      <c r="C70" s="113">
        <v>0</v>
      </c>
      <c r="D70" s="114">
        <v>2.4390243902439025E-2</v>
      </c>
      <c r="E70" s="113">
        <v>0</v>
      </c>
      <c r="F70" s="114">
        <v>7.3170731707317069E-2</v>
      </c>
      <c r="G70" s="113">
        <v>0.35365853658536583</v>
      </c>
      <c r="H70" s="114">
        <v>0.54878048780487809</v>
      </c>
      <c r="I70" s="21">
        <v>82</v>
      </c>
    </row>
    <row r="71" spans="2:9" ht="17.25" thickTop="1" thickBot="1" x14ac:dyDescent="0.3">
      <c r="B71" s="10" t="s">
        <v>42</v>
      </c>
      <c r="C71" s="107">
        <v>0</v>
      </c>
      <c r="D71" s="108">
        <v>0</v>
      </c>
      <c r="E71" s="107">
        <v>0</v>
      </c>
      <c r="F71" s="108">
        <v>8.8235294117647065E-2</v>
      </c>
      <c r="G71" s="107">
        <v>0.41911764705882354</v>
      </c>
      <c r="H71" s="108">
        <v>0.49264705882352944</v>
      </c>
      <c r="I71" s="11">
        <v>136</v>
      </c>
    </row>
    <row r="72" spans="2:9" ht="17.25" thickTop="1" thickBot="1" x14ac:dyDescent="0.3">
      <c r="B72" s="10" t="s">
        <v>43</v>
      </c>
      <c r="C72" s="107">
        <v>0</v>
      </c>
      <c r="D72" s="108">
        <v>2.7522935779816515E-2</v>
      </c>
      <c r="E72" s="107">
        <v>9.1743119266055051E-3</v>
      </c>
      <c r="F72" s="108">
        <v>0.11009174311926606</v>
      </c>
      <c r="G72" s="107">
        <v>0.3669724770642202</v>
      </c>
      <c r="H72" s="108">
        <v>0.48623853211009177</v>
      </c>
      <c r="I72" s="11">
        <v>109</v>
      </c>
    </row>
    <row r="73" spans="2:9" ht="33" thickTop="1" thickBot="1" x14ac:dyDescent="0.3">
      <c r="B73" s="23" t="s">
        <v>66</v>
      </c>
      <c r="C73" s="111">
        <v>0</v>
      </c>
      <c r="D73" s="112">
        <v>0</v>
      </c>
      <c r="E73" s="111">
        <v>0</v>
      </c>
      <c r="F73" s="112">
        <v>6.9444444444444441E-3</v>
      </c>
      <c r="G73" s="111">
        <v>0.1111111111111111</v>
      </c>
      <c r="H73" s="112">
        <v>0.88194444444444442</v>
      </c>
      <c r="I73" s="17">
        <v>144</v>
      </c>
    </row>
    <row r="74" spans="2:9" ht="17.25" thickTop="1" thickBot="1" x14ac:dyDescent="0.3">
      <c r="B74" s="20" t="s">
        <v>45</v>
      </c>
      <c r="C74" s="113">
        <v>0</v>
      </c>
      <c r="D74" s="114">
        <v>0</v>
      </c>
      <c r="E74" s="113">
        <v>0</v>
      </c>
      <c r="F74" s="114">
        <v>0</v>
      </c>
      <c r="G74" s="113">
        <v>5.434782608695652E-2</v>
      </c>
      <c r="H74" s="114">
        <v>0.94565217391304346</v>
      </c>
      <c r="I74" s="21">
        <v>92</v>
      </c>
    </row>
    <row r="75" spans="2:9" ht="17.25" thickTop="1" thickBot="1" x14ac:dyDescent="0.3">
      <c r="B75" s="10" t="s">
        <v>46</v>
      </c>
      <c r="C75" s="107">
        <v>0</v>
      </c>
      <c r="D75" s="108">
        <v>0</v>
      </c>
      <c r="E75" s="107">
        <v>0</v>
      </c>
      <c r="F75" s="108">
        <v>2.7027027027027029E-2</v>
      </c>
      <c r="G75" s="107">
        <v>2.7027027027027029E-2</v>
      </c>
      <c r="H75" s="108">
        <v>0.94594594594594594</v>
      </c>
      <c r="I75" s="11">
        <v>37</v>
      </c>
    </row>
    <row r="76" spans="2:9" ht="17.25" thickTop="1" thickBot="1" x14ac:dyDescent="0.3">
      <c r="B76" s="10" t="s">
        <v>47</v>
      </c>
      <c r="C76" s="107">
        <v>0</v>
      </c>
      <c r="D76" s="108">
        <v>0</v>
      </c>
      <c r="E76" s="107">
        <v>0</v>
      </c>
      <c r="F76" s="108">
        <v>0</v>
      </c>
      <c r="G76" s="107">
        <v>0</v>
      </c>
      <c r="H76" s="108">
        <v>1</v>
      </c>
      <c r="I76" s="11">
        <v>1</v>
      </c>
    </row>
    <row r="77" spans="2:9" ht="17.25" thickTop="1" thickBot="1" x14ac:dyDescent="0.3">
      <c r="B77" s="10" t="s">
        <v>48</v>
      </c>
      <c r="C77" s="107">
        <v>0</v>
      </c>
      <c r="D77" s="108">
        <v>0</v>
      </c>
      <c r="E77" s="107">
        <v>0</v>
      </c>
      <c r="F77" s="108">
        <v>0</v>
      </c>
      <c r="G77" s="107">
        <v>0.7142857142857143</v>
      </c>
      <c r="H77" s="108">
        <v>0.2857142857142857</v>
      </c>
      <c r="I77" s="11">
        <v>14</v>
      </c>
    </row>
    <row r="78" spans="2:9" ht="33" thickTop="1" thickBot="1" x14ac:dyDescent="0.3">
      <c r="B78" s="23" t="s">
        <v>67</v>
      </c>
      <c r="C78" s="111">
        <v>1.1111111111111112E-2</v>
      </c>
      <c r="D78" s="112">
        <v>0</v>
      </c>
      <c r="E78" s="111">
        <v>0</v>
      </c>
      <c r="F78" s="112">
        <v>0</v>
      </c>
      <c r="G78" s="111">
        <v>6.6666666666666666E-2</v>
      </c>
      <c r="H78" s="112">
        <v>0.92222222222222228</v>
      </c>
      <c r="I78" s="17">
        <v>90</v>
      </c>
    </row>
    <row r="79" spans="2:9" ht="17.25" thickTop="1" thickBot="1" x14ac:dyDescent="0.3">
      <c r="B79" s="10" t="s">
        <v>50</v>
      </c>
      <c r="C79" s="107">
        <v>2.2727272727272728E-2</v>
      </c>
      <c r="D79" s="108">
        <v>0</v>
      </c>
      <c r="E79" s="107">
        <v>0</v>
      </c>
      <c r="F79" s="108">
        <v>0</v>
      </c>
      <c r="G79" s="107">
        <v>9.0909090909090912E-2</v>
      </c>
      <c r="H79" s="108">
        <v>0.88636363636363635</v>
      </c>
      <c r="I79" s="11">
        <v>44</v>
      </c>
    </row>
    <row r="80" spans="2:9" ht="17.25" thickTop="1" thickBot="1" x14ac:dyDescent="0.3">
      <c r="B80" s="10" t="s">
        <v>51</v>
      </c>
      <c r="C80" s="107">
        <v>0</v>
      </c>
      <c r="D80" s="108">
        <v>0</v>
      </c>
      <c r="E80" s="107">
        <v>0</v>
      </c>
      <c r="F80" s="108">
        <v>0</v>
      </c>
      <c r="G80" s="107">
        <v>2.6315789473684209E-2</v>
      </c>
      <c r="H80" s="108">
        <v>0.97368421052631582</v>
      </c>
      <c r="I80" s="11">
        <v>38</v>
      </c>
    </row>
    <row r="81" spans="2:9" ht="17.25" thickTop="1" thickBot="1" x14ac:dyDescent="0.3">
      <c r="B81" s="10" t="s">
        <v>52</v>
      </c>
      <c r="C81" s="107">
        <v>0</v>
      </c>
      <c r="D81" s="108">
        <v>0</v>
      </c>
      <c r="E81" s="107">
        <v>0</v>
      </c>
      <c r="F81" s="108">
        <v>0</v>
      </c>
      <c r="G81" s="107">
        <v>0.125</v>
      </c>
      <c r="H81" s="108">
        <v>0.875</v>
      </c>
      <c r="I81" s="11">
        <v>8</v>
      </c>
    </row>
    <row r="82" spans="2:9" ht="17.25" thickTop="1" thickBot="1" x14ac:dyDescent="0.3">
      <c r="B82" s="16" t="s">
        <v>53</v>
      </c>
      <c r="C82" s="111">
        <v>0</v>
      </c>
      <c r="D82" s="112">
        <v>0</v>
      </c>
      <c r="E82" s="111">
        <v>0</v>
      </c>
      <c r="F82" s="112">
        <v>0</v>
      </c>
      <c r="G82" s="111">
        <v>0</v>
      </c>
      <c r="H82" s="112">
        <v>1</v>
      </c>
      <c r="I82" s="17">
        <v>7</v>
      </c>
    </row>
    <row r="83" spans="2:9" ht="17.25" thickTop="1" thickBot="1" x14ac:dyDescent="0.3">
      <c r="B83" s="10" t="s">
        <v>54</v>
      </c>
      <c r="C83" s="107">
        <v>0</v>
      </c>
      <c r="D83" s="108">
        <v>0</v>
      </c>
      <c r="E83" s="107">
        <v>0</v>
      </c>
      <c r="F83" s="108">
        <v>0</v>
      </c>
      <c r="G83" s="107">
        <v>0</v>
      </c>
      <c r="H83" s="108">
        <v>1</v>
      </c>
      <c r="I83" s="11">
        <v>7</v>
      </c>
    </row>
    <row r="84" spans="2:9" ht="17.25" thickTop="1" thickBot="1" x14ac:dyDescent="0.3">
      <c r="B84" s="10" t="s">
        <v>68</v>
      </c>
      <c r="C84" s="107">
        <v>0</v>
      </c>
      <c r="D84" s="108">
        <v>0</v>
      </c>
      <c r="E84" s="107">
        <v>0</v>
      </c>
      <c r="F84" s="108">
        <v>0</v>
      </c>
      <c r="G84" s="107">
        <v>0</v>
      </c>
      <c r="H84" s="108">
        <v>0</v>
      </c>
      <c r="I84" s="11">
        <v>0</v>
      </c>
    </row>
    <row r="85" spans="2:9" ht="17.25" thickTop="1" thickBot="1" x14ac:dyDescent="0.3">
      <c r="B85" s="10" t="s">
        <v>69</v>
      </c>
      <c r="C85" s="107">
        <v>0</v>
      </c>
      <c r="D85" s="108">
        <v>0</v>
      </c>
      <c r="E85" s="107">
        <v>0</v>
      </c>
      <c r="F85" s="108">
        <v>0</v>
      </c>
      <c r="G85" s="107">
        <v>0</v>
      </c>
      <c r="H85" s="108">
        <v>0</v>
      </c>
      <c r="I85" s="11">
        <v>0</v>
      </c>
    </row>
    <row r="86" spans="2:9" ht="17.25" thickTop="1" thickBot="1" x14ac:dyDescent="0.3">
      <c r="B86" s="16" t="s">
        <v>57</v>
      </c>
      <c r="C86" s="111">
        <v>0</v>
      </c>
      <c r="D86" s="112">
        <v>0</v>
      </c>
      <c r="E86" s="111">
        <v>1.3888888888888888E-2</v>
      </c>
      <c r="F86" s="112">
        <v>1.3888888888888888E-2</v>
      </c>
      <c r="G86" s="111">
        <v>0.44444444444444442</v>
      </c>
      <c r="H86" s="112">
        <v>0.52777777777777779</v>
      </c>
      <c r="I86" s="17">
        <v>72</v>
      </c>
    </row>
    <row r="87" spans="2:9" ht="17.25" thickTop="1" thickBot="1" x14ac:dyDescent="0.3">
      <c r="B87" s="10" t="s">
        <v>58</v>
      </c>
      <c r="C87" s="107">
        <v>0</v>
      </c>
      <c r="D87" s="108">
        <v>0</v>
      </c>
      <c r="E87" s="107">
        <v>7.1428571428571425E-2</v>
      </c>
      <c r="F87" s="108">
        <v>0</v>
      </c>
      <c r="G87" s="107">
        <v>0.21428571428571427</v>
      </c>
      <c r="H87" s="108">
        <v>0.7142857142857143</v>
      </c>
      <c r="I87" s="11">
        <v>14</v>
      </c>
    </row>
    <row r="88" spans="2:9" ht="17.25" thickTop="1" thickBot="1" x14ac:dyDescent="0.3">
      <c r="B88" s="10" t="s">
        <v>59</v>
      </c>
      <c r="C88" s="107">
        <v>0</v>
      </c>
      <c r="D88" s="108">
        <v>0</v>
      </c>
      <c r="E88" s="107">
        <v>0</v>
      </c>
      <c r="F88" s="108">
        <v>2.0833333333333332E-2</v>
      </c>
      <c r="G88" s="107">
        <v>0.54166666666666663</v>
      </c>
      <c r="H88" s="108">
        <v>0.4375</v>
      </c>
      <c r="I88" s="11">
        <v>48</v>
      </c>
    </row>
    <row r="89" spans="2:9" ht="17.25" thickTop="1" thickBot="1" x14ac:dyDescent="0.3">
      <c r="B89" s="10" t="s">
        <v>60</v>
      </c>
      <c r="C89" s="107">
        <v>0</v>
      </c>
      <c r="D89" s="108">
        <v>0</v>
      </c>
      <c r="E89" s="107">
        <v>0</v>
      </c>
      <c r="F89" s="108">
        <v>0</v>
      </c>
      <c r="G89" s="107">
        <v>0.3</v>
      </c>
      <c r="H89" s="108">
        <v>0.7</v>
      </c>
      <c r="I89" s="11">
        <v>10</v>
      </c>
    </row>
    <row r="90" spans="2:9" ht="17.25" thickTop="1" thickBot="1" x14ac:dyDescent="0.3">
      <c r="B90" s="16" t="s">
        <v>61</v>
      </c>
      <c r="C90" s="111">
        <v>0</v>
      </c>
      <c r="D90" s="112">
        <v>0</v>
      </c>
      <c r="E90" s="111">
        <v>0</v>
      </c>
      <c r="F90" s="112">
        <v>1.6393442622950821E-2</v>
      </c>
      <c r="G90" s="111">
        <v>8.1967213114754092E-2</v>
      </c>
      <c r="H90" s="112">
        <v>0.90163934426229508</v>
      </c>
      <c r="I90" s="17">
        <v>61</v>
      </c>
    </row>
    <row r="91" spans="2:9" ht="17.25" thickTop="1" thickBot="1" x14ac:dyDescent="0.3">
      <c r="B91" s="52" t="s">
        <v>62</v>
      </c>
      <c r="C91" s="115">
        <v>0</v>
      </c>
      <c r="D91" s="116">
        <v>0</v>
      </c>
      <c r="E91" s="115">
        <v>0</v>
      </c>
      <c r="F91" s="116">
        <v>1.6393442622950821E-2</v>
      </c>
      <c r="G91" s="115">
        <v>8.1967213114754092E-2</v>
      </c>
      <c r="H91" s="116">
        <v>0.90163934426229508</v>
      </c>
      <c r="I91" s="24">
        <v>61</v>
      </c>
    </row>
    <row r="92" spans="2:9" ht="17.25" thickTop="1" thickBot="1" x14ac:dyDescent="0.3">
      <c r="B92" s="26" t="s">
        <v>63</v>
      </c>
      <c r="C92" s="117">
        <v>0</v>
      </c>
      <c r="D92" s="118">
        <v>0</v>
      </c>
      <c r="E92" s="117">
        <v>0</v>
      </c>
      <c r="F92" s="118">
        <v>0</v>
      </c>
      <c r="G92" s="117">
        <v>0.1111111111111111</v>
      </c>
      <c r="H92" s="118">
        <v>0.88888888888888884</v>
      </c>
      <c r="I92" s="27">
        <v>9</v>
      </c>
    </row>
    <row r="93" spans="2:9" ht="17.25" thickTop="1" thickBot="1" x14ac:dyDescent="0.3">
      <c r="B93" s="29" t="s">
        <v>63</v>
      </c>
      <c r="C93" s="119">
        <v>0</v>
      </c>
      <c r="D93" s="120">
        <v>0</v>
      </c>
      <c r="E93" s="121">
        <v>0</v>
      </c>
      <c r="F93" s="120">
        <v>0</v>
      </c>
      <c r="G93" s="121">
        <v>0.1111111111111111</v>
      </c>
      <c r="H93" s="120">
        <v>0.88888888888888884</v>
      </c>
      <c r="I93" s="32">
        <v>9</v>
      </c>
    </row>
    <row r="94" spans="2:9" ht="19.5" thickBot="1" x14ac:dyDescent="0.3">
      <c r="B94" s="33" t="s">
        <v>70</v>
      </c>
      <c r="C94" s="122">
        <v>1.0857763300760044E-3</v>
      </c>
      <c r="D94" s="123">
        <v>9.7719869706840382E-3</v>
      </c>
      <c r="E94" s="122">
        <v>1.0857763300760044E-3</v>
      </c>
      <c r="F94" s="124">
        <v>4.5059717698154179E-2</v>
      </c>
      <c r="G94" s="122">
        <v>0.24864277958740499</v>
      </c>
      <c r="H94" s="124">
        <v>0.69435396308360475</v>
      </c>
      <c r="I94" s="34">
        <v>1842</v>
      </c>
    </row>
    <row r="95" spans="2:9" x14ac:dyDescent="0.25">
      <c r="E95" s="142"/>
    </row>
  </sheetData>
  <mergeCells count="20">
    <mergeCell ref="B51:I51"/>
    <mergeCell ref="B52:B53"/>
    <mergeCell ref="C52:C53"/>
    <mergeCell ref="D52:D53"/>
    <mergeCell ref="E52:E53"/>
    <mergeCell ref="F52:F53"/>
    <mergeCell ref="G52:G53"/>
    <mergeCell ref="H52:H53"/>
    <mergeCell ref="I52:I53"/>
    <mergeCell ref="F6:F7"/>
    <mergeCell ref="G6:G7"/>
    <mergeCell ref="H6:H7"/>
    <mergeCell ref="I6:I7"/>
    <mergeCell ref="B2:I2"/>
    <mergeCell ref="B3:I3"/>
    <mergeCell ref="B5:I5"/>
    <mergeCell ref="B6:B7"/>
    <mergeCell ref="C6:C7"/>
    <mergeCell ref="D6:D7"/>
    <mergeCell ref="E6:E7"/>
  </mergeCells>
  <pageMargins left="0.7" right="0.7" top="0.75" bottom="0.75" header="0.3" footer="0.3"/>
  <pageSetup orientation="portrait" horizontalDpi="300" verticalDpi="3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Q95"/>
  <sheetViews>
    <sheetView showGridLines="0" zoomScale="60" zoomScaleNormal="60" workbookViewId="0">
      <selection activeCell="C42" sqref="C42"/>
    </sheetView>
  </sheetViews>
  <sheetFormatPr baseColWidth="10" defaultColWidth="11.42578125" defaultRowHeight="15" x14ac:dyDescent="0.25"/>
  <cols>
    <col min="2" max="2" width="46.42578125" customWidth="1"/>
    <col min="3" max="17" width="10.7109375" customWidth="1"/>
  </cols>
  <sheetData>
    <row r="1" spans="2:17" ht="15.75" customHeight="1" thickBot="1" x14ac:dyDescent="0.3"/>
    <row r="2" spans="2:17" ht="45" customHeight="1" thickTop="1" x14ac:dyDescent="0.4">
      <c r="B2" s="354" t="str">
        <f>+CONCATENATE("PROMEDIOS ACUMULADOS ",'Portada informe E.A.'!A1," POR PROGRAMAS ACADÉMICOS Y GÉNERO")</f>
        <v>PROMEDIOS ACUMULADOS 2023-2 POR PROGRAMAS ACADÉMICOS Y GÉNERO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6"/>
    </row>
    <row r="3" spans="2:17" ht="45" customHeight="1" thickBot="1" x14ac:dyDescent="0.3">
      <c r="B3" s="350" t="s">
        <v>104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2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79"/>
      <c r="C6" s="353" t="s">
        <v>71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 t="s">
        <v>72</v>
      </c>
      <c r="P6" s="348"/>
      <c r="Q6" s="348" t="s">
        <v>73</v>
      </c>
    </row>
    <row r="7" spans="2:17" ht="15" customHeight="1" thickBot="1" x14ac:dyDescent="0.3">
      <c r="B7" s="348" t="s">
        <v>17</v>
      </c>
      <c r="C7" s="348" t="s">
        <v>18</v>
      </c>
      <c r="D7" s="348"/>
      <c r="E7" s="349" t="s">
        <v>19</v>
      </c>
      <c r="F7" s="349"/>
      <c r="G7" s="349" t="s">
        <v>20</v>
      </c>
      <c r="H7" s="349"/>
      <c r="I7" s="349" t="s">
        <v>21</v>
      </c>
      <c r="J7" s="349"/>
      <c r="K7" s="349" t="s">
        <v>22</v>
      </c>
      <c r="L7" s="349"/>
      <c r="M7" s="349" t="s">
        <v>23</v>
      </c>
      <c r="N7" s="349"/>
      <c r="O7" s="348"/>
      <c r="P7" s="348"/>
      <c r="Q7" s="348"/>
    </row>
    <row r="8" spans="2:17" ht="15.75" customHeight="1" thickBot="1" x14ac:dyDescent="0.3">
      <c r="B8" s="348"/>
      <c r="C8" s="66" t="s">
        <v>74</v>
      </c>
      <c r="D8" s="67" t="s">
        <v>75</v>
      </c>
      <c r="E8" s="66" t="s">
        <v>74</v>
      </c>
      <c r="F8" s="80" t="s">
        <v>75</v>
      </c>
      <c r="G8" s="66" t="s">
        <v>74</v>
      </c>
      <c r="H8" s="81" t="s">
        <v>75</v>
      </c>
      <c r="I8" s="66" t="s">
        <v>74</v>
      </c>
      <c r="J8" s="67" t="s">
        <v>75</v>
      </c>
      <c r="K8" s="66" t="s">
        <v>74</v>
      </c>
      <c r="L8" s="67" t="s">
        <v>75</v>
      </c>
      <c r="M8" s="66" t="s">
        <v>74</v>
      </c>
      <c r="N8" s="67" t="s">
        <v>75</v>
      </c>
      <c r="O8" s="66" t="s">
        <v>74</v>
      </c>
      <c r="P8" s="67" t="s">
        <v>75</v>
      </c>
      <c r="Q8" s="348"/>
    </row>
    <row r="9" spans="2:17" ht="20.25" customHeight="1" thickBot="1" x14ac:dyDescent="0.3">
      <c r="B9" s="7" t="s">
        <v>25</v>
      </c>
      <c r="C9" s="8">
        <v>0</v>
      </c>
      <c r="D9" s="9">
        <v>0</v>
      </c>
      <c r="E9" s="8">
        <v>0</v>
      </c>
      <c r="F9" s="9">
        <v>0</v>
      </c>
      <c r="G9" s="8">
        <v>0</v>
      </c>
      <c r="H9" s="9">
        <v>0</v>
      </c>
      <c r="I9" s="8">
        <v>1</v>
      </c>
      <c r="J9" s="9">
        <v>0</v>
      </c>
      <c r="K9" s="8">
        <v>6</v>
      </c>
      <c r="L9" s="9">
        <v>12</v>
      </c>
      <c r="M9" s="8">
        <v>97</v>
      </c>
      <c r="N9" s="9">
        <v>57</v>
      </c>
      <c r="O9" s="8">
        <v>104</v>
      </c>
      <c r="P9" s="9">
        <v>69</v>
      </c>
      <c r="Q9" s="8">
        <v>173</v>
      </c>
    </row>
    <row r="10" spans="2:17" ht="20.25" customHeight="1" thickTop="1" thickBot="1" x14ac:dyDescent="0.3">
      <c r="B10" s="10" t="s">
        <v>26</v>
      </c>
      <c r="C10" s="11">
        <v>0</v>
      </c>
      <c r="D10" s="12">
        <v>0</v>
      </c>
      <c r="E10" s="11">
        <v>0</v>
      </c>
      <c r="F10" s="12">
        <v>0</v>
      </c>
      <c r="G10" s="11">
        <v>0</v>
      </c>
      <c r="H10" s="12">
        <v>0</v>
      </c>
      <c r="I10" s="11">
        <v>1</v>
      </c>
      <c r="J10" s="12">
        <v>0</v>
      </c>
      <c r="K10" s="11">
        <v>2</v>
      </c>
      <c r="L10" s="12">
        <v>2</v>
      </c>
      <c r="M10" s="11">
        <v>19</v>
      </c>
      <c r="N10" s="12">
        <v>14</v>
      </c>
      <c r="O10" s="11">
        <v>22</v>
      </c>
      <c r="P10" s="12">
        <v>16</v>
      </c>
      <c r="Q10" s="11">
        <v>38</v>
      </c>
    </row>
    <row r="11" spans="2:17" ht="20.25" customHeight="1" thickTop="1" thickBot="1" x14ac:dyDescent="0.3">
      <c r="B11" s="10" t="s">
        <v>27</v>
      </c>
      <c r="C11" s="11">
        <v>0</v>
      </c>
      <c r="D11" s="12">
        <v>0</v>
      </c>
      <c r="E11" s="11">
        <v>0</v>
      </c>
      <c r="F11" s="12">
        <v>0</v>
      </c>
      <c r="G11" s="11">
        <v>0</v>
      </c>
      <c r="H11" s="12">
        <v>0</v>
      </c>
      <c r="I11" s="11">
        <v>0</v>
      </c>
      <c r="J11" s="12">
        <v>0</v>
      </c>
      <c r="K11" s="11">
        <v>4</v>
      </c>
      <c r="L11" s="12">
        <v>10</v>
      </c>
      <c r="M11" s="11">
        <v>66</v>
      </c>
      <c r="N11" s="12">
        <v>33</v>
      </c>
      <c r="O11" s="11">
        <v>70</v>
      </c>
      <c r="P11" s="12">
        <v>43</v>
      </c>
      <c r="Q11" s="11">
        <v>113</v>
      </c>
    </row>
    <row r="12" spans="2:17" ht="17.25" thickTop="1" thickBot="1" x14ac:dyDescent="0.3">
      <c r="B12" s="10" t="s">
        <v>28</v>
      </c>
      <c r="C12" s="11">
        <v>0</v>
      </c>
      <c r="D12" s="12">
        <v>0</v>
      </c>
      <c r="E12" s="11">
        <v>0</v>
      </c>
      <c r="F12" s="12">
        <v>0</v>
      </c>
      <c r="G12" s="11">
        <v>0</v>
      </c>
      <c r="H12" s="12">
        <v>0</v>
      </c>
      <c r="I12" s="11">
        <v>0</v>
      </c>
      <c r="J12" s="12">
        <v>0</v>
      </c>
      <c r="K12" s="11">
        <v>0</v>
      </c>
      <c r="L12" s="12">
        <v>0</v>
      </c>
      <c r="M12" s="11">
        <v>12</v>
      </c>
      <c r="N12" s="12">
        <v>10</v>
      </c>
      <c r="O12" s="11">
        <v>12</v>
      </c>
      <c r="P12" s="12">
        <v>10</v>
      </c>
      <c r="Q12" s="11">
        <v>22</v>
      </c>
    </row>
    <row r="13" spans="2:17" ht="47.25" customHeight="1" thickTop="1" thickBot="1" x14ac:dyDescent="0.3">
      <c r="B13" s="13" t="s">
        <v>29</v>
      </c>
      <c r="C13" s="14">
        <v>0</v>
      </c>
      <c r="D13" s="15">
        <v>0</v>
      </c>
      <c r="E13" s="14">
        <v>0</v>
      </c>
      <c r="F13" s="15">
        <v>1</v>
      </c>
      <c r="G13" s="14">
        <v>0</v>
      </c>
      <c r="H13" s="15">
        <v>0</v>
      </c>
      <c r="I13" s="14">
        <v>0</v>
      </c>
      <c r="J13" s="15">
        <v>3</v>
      </c>
      <c r="K13" s="14">
        <v>16</v>
      </c>
      <c r="L13" s="15">
        <v>14</v>
      </c>
      <c r="M13" s="14">
        <v>102</v>
      </c>
      <c r="N13" s="15">
        <v>43</v>
      </c>
      <c r="O13" s="14">
        <v>118</v>
      </c>
      <c r="P13" s="15">
        <v>61</v>
      </c>
      <c r="Q13" s="14">
        <v>179</v>
      </c>
    </row>
    <row r="14" spans="2:17" ht="17.25" thickTop="1" thickBot="1" x14ac:dyDescent="0.3">
      <c r="B14" s="10" t="s">
        <v>30</v>
      </c>
      <c r="C14" s="11">
        <v>0</v>
      </c>
      <c r="D14" s="12">
        <v>0</v>
      </c>
      <c r="E14" s="11">
        <v>0</v>
      </c>
      <c r="F14" s="12">
        <v>1</v>
      </c>
      <c r="G14" s="11">
        <v>0</v>
      </c>
      <c r="H14" s="12">
        <v>0</v>
      </c>
      <c r="I14" s="11">
        <v>0</v>
      </c>
      <c r="J14" s="12">
        <v>3</v>
      </c>
      <c r="K14" s="11">
        <v>16</v>
      </c>
      <c r="L14" s="12">
        <v>14</v>
      </c>
      <c r="M14" s="11">
        <v>53</v>
      </c>
      <c r="N14" s="12">
        <v>27</v>
      </c>
      <c r="O14" s="11">
        <v>69</v>
      </c>
      <c r="P14" s="12">
        <v>45</v>
      </c>
      <c r="Q14" s="11">
        <v>114</v>
      </c>
    </row>
    <row r="15" spans="2:17" ht="17.25" thickTop="1" thickBot="1" x14ac:dyDescent="0.3">
      <c r="B15" s="10" t="s">
        <v>31</v>
      </c>
      <c r="C15" s="11">
        <v>0</v>
      </c>
      <c r="D15" s="12">
        <v>0</v>
      </c>
      <c r="E15" s="11">
        <v>0</v>
      </c>
      <c r="F15" s="12">
        <v>0</v>
      </c>
      <c r="G15" s="11">
        <v>0</v>
      </c>
      <c r="H15" s="12">
        <v>0</v>
      </c>
      <c r="I15" s="11">
        <v>0</v>
      </c>
      <c r="J15" s="12">
        <v>0</v>
      </c>
      <c r="K15" s="11">
        <v>0</v>
      </c>
      <c r="L15" s="12">
        <v>0</v>
      </c>
      <c r="M15" s="11">
        <v>12</v>
      </c>
      <c r="N15" s="12">
        <v>10</v>
      </c>
      <c r="O15" s="11">
        <v>12</v>
      </c>
      <c r="P15" s="12">
        <v>10</v>
      </c>
      <c r="Q15" s="11">
        <v>22</v>
      </c>
    </row>
    <row r="16" spans="2:17" ht="17.25" thickTop="1" thickBot="1" x14ac:dyDescent="0.3">
      <c r="B16" s="10" t="s">
        <v>32</v>
      </c>
      <c r="C16" s="11">
        <v>0</v>
      </c>
      <c r="D16" s="12">
        <v>0</v>
      </c>
      <c r="E16" s="11">
        <v>0</v>
      </c>
      <c r="F16" s="12">
        <v>0</v>
      </c>
      <c r="G16" s="11">
        <v>0</v>
      </c>
      <c r="H16" s="12">
        <v>0</v>
      </c>
      <c r="I16" s="11">
        <v>0</v>
      </c>
      <c r="J16" s="12">
        <v>0</v>
      </c>
      <c r="K16" s="11">
        <v>0</v>
      </c>
      <c r="L16" s="12">
        <v>0</v>
      </c>
      <c r="M16" s="11">
        <v>37</v>
      </c>
      <c r="N16" s="12">
        <v>6</v>
      </c>
      <c r="O16" s="11">
        <v>37</v>
      </c>
      <c r="P16" s="12">
        <v>6</v>
      </c>
      <c r="Q16" s="11">
        <v>43</v>
      </c>
    </row>
    <row r="17" spans="2:17" ht="17.25" thickTop="1" thickBot="1" x14ac:dyDescent="0.3">
      <c r="B17" s="16" t="s">
        <v>33</v>
      </c>
      <c r="C17" s="17">
        <v>0</v>
      </c>
      <c r="D17" s="18">
        <v>1</v>
      </c>
      <c r="E17" s="17">
        <v>0</v>
      </c>
      <c r="F17" s="18">
        <v>5</v>
      </c>
      <c r="G17" s="17">
        <v>0</v>
      </c>
      <c r="H17" s="18">
        <v>0</v>
      </c>
      <c r="I17" s="17">
        <v>10</v>
      </c>
      <c r="J17" s="18">
        <v>6</v>
      </c>
      <c r="K17" s="17">
        <v>71</v>
      </c>
      <c r="L17" s="18">
        <v>58</v>
      </c>
      <c r="M17" s="17">
        <v>159</v>
      </c>
      <c r="N17" s="18">
        <v>125</v>
      </c>
      <c r="O17" s="17">
        <v>240</v>
      </c>
      <c r="P17" s="18">
        <v>195</v>
      </c>
      <c r="Q17" s="17">
        <v>435</v>
      </c>
    </row>
    <row r="18" spans="2:17" ht="17.25" thickTop="1" thickBot="1" x14ac:dyDescent="0.3">
      <c r="B18" s="10" t="s">
        <v>34</v>
      </c>
      <c r="C18" s="11">
        <v>0</v>
      </c>
      <c r="D18" s="12">
        <v>1</v>
      </c>
      <c r="E18" s="11">
        <v>0</v>
      </c>
      <c r="F18" s="12">
        <v>5</v>
      </c>
      <c r="G18" s="11">
        <v>0</v>
      </c>
      <c r="H18" s="12">
        <v>0</v>
      </c>
      <c r="I18" s="11">
        <v>10</v>
      </c>
      <c r="J18" s="12">
        <v>6</v>
      </c>
      <c r="K18" s="11">
        <v>67</v>
      </c>
      <c r="L18" s="12">
        <v>56</v>
      </c>
      <c r="M18" s="11">
        <v>133</v>
      </c>
      <c r="N18" s="12">
        <v>115</v>
      </c>
      <c r="O18" s="11">
        <v>210</v>
      </c>
      <c r="P18" s="12">
        <v>183</v>
      </c>
      <c r="Q18" s="11">
        <v>393</v>
      </c>
    </row>
    <row r="19" spans="2:17" ht="17.25" thickTop="1" thickBot="1" x14ac:dyDescent="0.3">
      <c r="B19" s="10" t="s">
        <v>35</v>
      </c>
      <c r="C19" s="11">
        <v>0</v>
      </c>
      <c r="D19" s="12">
        <v>0</v>
      </c>
      <c r="E19" s="11">
        <v>0</v>
      </c>
      <c r="F19" s="12">
        <v>0</v>
      </c>
      <c r="G19" s="11">
        <v>0</v>
      </c>
      <c r="H19" s="12">
        <v>0</v>
      </c>
      <c r="I19" s="11">
        <v>0</v>
      </c>
      <c r="J19" s="12">
        <v>0</v>
      </c>
      <c r="K19" s="11">
        <v>0</v>
      </c>
      <c r="L19" s="12">
        <v>0</v>
      </c>
      <c r="M19" s="11">
        <v>6</v>
      </c>
      <c r="N19" s="12">
        <v>2</v>
      </c>
      <c r="O19" s="11">
        <v>6</v>
      </c>
      <c r="P19" s="12">
        <v>2</v>
      </c>
      <c r="Q19" s="11">
        <v>8</v>
      </c>
    </row>
    <row r="20" spans="2:17" ht="17.25" thickTop="1" thickBot="1" x14ac:dyDescent="0.3">
      <c r="B20" s="10" t="s">
        <v>36</v>
      </c>
      <c r="C20" s="11">
        <v>0</v>
      </c>
      <c r="D20" s="12">
        <v>0</v>
      </c>
      <c r="E20" s="11">
        <v>0</v>
      </c>
      <c r="F20" s="12">
        <v>0</v>
      </c>
      <c r="G20" s="11">
        <v>0</v>
      </c>
      <c r="H20" s="12">
        <v>0</v>
      </c>
      <c r="I20" s="11">
        <v>0</v>
      </c>
      <c r="J20" s="12">
        <v>0</v>
      </c>
      <c r="K20" s="11">
        <v>4</v>
      </c>
      <c r="L20" s="12">
        <v>2</v>
      </c>
      <c r="M20" s="11">
        <v>20</v>
      </c>
      <c r="N20" s="12">
        <v>8</v>
      </c>
      <c r="O20" s="11">
        <v>24</v>
      </c>
      <c r="P20" s="12">
        <v>10</v>
      </c>
      <c r="Q20" s="11">
        <v>34</v>
      </c>
    </row>
    <row r="21" spans="2:17" ht="17.25" thickTop="1" thickBot="1" x14ac:dyDescent="0.3">
      <c r="B21" s="19" t="s">
        <v>37</v>
      </c>
      <c r="C21" s="14">
        <v>0</v>
      </c>
      <c r="D21" s="15">
        <v>0</v>
      </c>
      <c r="E21" s="14">
        <v>1</v>
      </c>
      <c r="F21" s="15">
        <v>11</v>
      </c>
      <c r="G21" s="14">
        <v>0</v>
      </c>
      <c r="H21" s="15">
        <v>1</v>
      </c>
      <c r="I21" s="14">
        <v>8</v>
      </c>
      <c r="J21" s="15">
        <v>52</v>
      </c>
      <c r="K21" s="14">
        <v>60</v>
      </c>
      <c r="L21" s="15">
        <v>161</v>
      </c>
      <c r="M21" s="14">
        <v>118</v>
      </c>
      <c r="N21" s="15">
        <v>260</v>
      </c>
      <c r="O21" s="14">
        <v>187</v>
      </c>
      <c r="P21" s="15">
        <v>485</v>
      </c>
      <c r="Q21" s="14">
        <v>672</v>
      </c>
    </row>
    <row r="22" spans="2:17" ht="17.25" thickTop="1" thickBot="1" x14ac:dyDescent="0.3">
      <c r="B22" s="20" t="s">
        <v>38</v>
      </c>
      <c r="C22" s="21">
        <v>0</v>
      </c>
      <c r="D22" s="22">
        <v>0</v>
      </c>
      <c r="E22" s="21">
        <v>1</v>
      </c>
      <c r="F22" s="22">
        <v>2</v>
      </c>
      <c r="G22" s="21">
        <v>0</v>
      </c>
      <c r="H22" s="22">
        <v>0</v>
      </c>
      <c r="I22" s="21">
        <v>4</v>
      </c>
      <c r="J22" s="22">
        <v>8</v>
      </c>
      <c r="K22" s="21">
        <v>12</v>
      </c>
      <c r="L22" s="22">
        <v>31</v>
      </c>
      <c r="M22" s="21">
        <v>35</v>
      </c>
      <c r="N22" s="22">
        <v>59</v>
      </c>
      <c r="O22" s="21">
        <v>52</v>
      </c>
      <c r="P22" s="22">
        <v>100</v>
      </c>
      <c r="Q22" s="21">
        <v>152</v>
      </c>
    </row>
    <row r="23" spans="2:17" ht="17.25" thickTop="1" thickBot="1" x14ac:dyDescent="0.3">
      <c r="B23" s="10" t="s">
        <v>39</v>
      </c>
      <c r="C23" s="11">
        <v>0</v>
      </c>
      <c r="D23" s="12">
        <v>0</v>
      </c>
      <c r="E23" s="11">
        <v>0</v>
      </c>
      <c r="F23" s="12">
        <v>4</v>
      </c>
      <c r="G23" s="11">
        <v>0</v>
      </c>
      <c r="H23" s="12">
        <v>0</v>
      </c>
      <c r="I23" s="11">
        <v>1</v>
      </c>
      <c r="J23" s="12">
        <v>16</v>
      </c>
      <c r="K23" s="11">
        <v>7</v>
      </c>
      <c r="L23" s="12">
        <v>31</v>
      </c>
      <c r="M23" s="11">
        <v>11</v>
      </c>
      <c r="N23" s="12">
        <v>79</v>
      </c>
      <c r="O23" s="11">
        <v>19</v>
      </c>
      <c r="P23" s="12">
        <v>130</v>
      </c>
      <c r="Q23" s="11">
        <v>149</v>
      </c>
    </row>
    <row r="24" spans="2:17" ht="17.25" thickTop="1" thickBot="1" x14ac:dyDescent="0.3">
      <c r="B24" s="10" t="s">
        <v>40</v>
      </c>
      <c r="C24" s="11">
        <v>0</v>
      </c>
      <c r="D24" s="12">
        <v>0</v>
      </c>
      <c r="E24" s="11">
        <v>0</v>
      </c>
      <c r="F24" s="12">
        <v>0</v>
      </c>
      <c r="G24" s="11">
        <v>0</v>
      </c>
      <c r="H24" s="12">
        <v>0</v>
      </c>
      <c r="I24" s="11">
        <v>0</v>
      </c>
      <c r="J24" s="12">
        <v>1</v>
      </c>
      <c r="K24" s="11">
        <v>2</v>
      </c>
      <c r="L24" s="12">
        <v>12</v>
      </c>
      <c r="M24" s="11">
        <v>7</v>
      </c>
      <c r="N24" s="12">
        <v>22</v>
      </c>
      <c r="O24" s="11">
        <v>9</v>
      </c>
      <c r="P24" s="12">
        <v>35</v>
      </c>
      <c r="Q24" s="11">
        <v>44</v>
      </c>
    </row>
    <row r="25" spans="2:17" ht="17.25" thickTop="1" thickBot="1" x14ac:dyDescent="0.3">
      <c r="B25" s="20" t="s">
        <v>41</v>
      </c>
      <c r="C25" s="21">
        <v>0</v>
      </c>
      <c r="D25" s="22">
        <v>0</v>
      </c>
      <c r="E25" s="21">
        <v>0</v>
      </c>
      <c r="F25" s="22">
        <v>2</v>
      </c>
      <c r="G25" s="21">
        <v>0</v>
      </c>
      <c r="H25" s="22">
        <v>0</v>
      </c>
      <c r="I25" s="21">
        <v>0</v>
      </c>
      <c r="J25" s="22">
        <v>6</v>
      </c>
      <c r="K25" s="21">
        <v>4</v>
      </c>
      <c r="L25" s="22">
        <v>25</v>
      </c>
      <c r="M25" s="21">
        <v>9</v>
      </c>
      <c r="N25" s="22">
        <v>36</v>
      </c>
      <c r="O25" s="21">
        <v>13</v>
      </c>
      <c r="P25" s="22">
        <v>69</v>
      </c>
      <c r="Q25" s="21">
        <v>82</v>
      </c>
    </row>
    <row r="26" spans="2:17" ht="17.25" thickTop="1" thickBot="1" x14ac:dyDescent="0.3">
      <c r="B26" s="10" t="s">
        <v>42</v>
      </c>
      <c r="C26" s="11">
        <v>0</v>
      </c>
      <c r="D26" s="12">
        <v>0</v>
      </c>
      <c r="E26" s="11">
        <v>0</v>
      </c>
      <c r="F26" s="12">
        <v>0</v>
      </c>
      <c r="G26" s="11">
        <v>0</v>
      </c>
      <c r="H26" s="12">
        <v>0</v>
      </c>
      <c r="I26" s="11">
        <v>3</v>
      </c>
      <c r="J26" s="12">
        <v>9</v>
      </c>
      <c r="K26" s="11">
        <v>27</v>
      </c>
      <c r="L26" s="12">
        <v>30</v>
      </c>
      <c r="M26" s="11">
        <v>46</v>
      </c>
      <c r="N26" s="12">
        <v>21</v>
      </c>
      <c r="O26" s="11">
        <v>76</v>
      </c>
      <c r="P26" s="12">
        <v>60</v>
      </c>
      <c r="Q26" s="11">
        <v>136</v>
      </c>
    </row>
    <row r="27" spans="2:17" ht="17.25" thickTop="1" thickBot="1" x14ac:dyDescent="0.3">
      <c r="B27" s="10" t="s">
        <v>43</v>
      </c>
      <c r="C27" s="11">
        <v>0</v>
      </c>
      <c r="D27" s="12">
        <v>0</v>
      </c>
      <c r="E27" s="11">
        <v>0</v>
      </c>
      <c r="F27" s="12">
        <v>3</v>
      </c>
      <c r="G27" s="11">
        <v>0</v>
      </c>
      <c r="H27" s="12">
        <v>1</v>
      </c>
      <c r="I27" s="11">
        <v>0</v>
      </c>
      <c r="J27" s="12">
        <v>12</v>
      </c>
      <c r="K27" s="11">
        <v>8</v>
      </c>
      <c r="L27" s="12">
        <v>32</v>
      </c>
      <c r="M27" s="11">
        <v>10</v>
      </c>
      <c r="N27" s="12">
        <v>43</v>
      </c>
      <c r="O27" s="11">
        <v>18</v>
      </c>
      <c r="P27" s="12">
        <v>91</v>
      </c>
      <c r="Q27" s="11">
        <v>109</v>
      </c>
    </row>
    <row r="28" spans="2:17" ht="40.5" customHeight="1" thickTop="1" thickBot="1" x14ac:dyDescent="0.3">
      <c r="B28" s="23" t="s">
        <v>44</v>
      </c>
      <c r="C28" s="17">
        <v>0</v>
      </c>
      <c r="D28" s="18">
        <v>0</v>
      </c>
      <c r="E28" s="17">
        <v>0</v>
      </c>
      <c r="F28" s="18">
        <v>0</v>
      </c>
      <c r="G28" s="17">
        <v>0</v>
      </c>
      <c r="H28" s="18">
        <v>0</v>
      </c>
      <c r="I28" s="17">
        <v>1</v>
      </c>
      <c r="J28" s="18">
        <v>0</v>
      </c>
      <c r="K28" s="17">
        <v>8</v>
      </c>
      <c r="L28" s="18">
        <v>8</v>
      </c>
      <c r="M28" s="17">
        <v>93</v>
      </c>
      <c r="N28" s="18">
        <v>34</v>
      </c>
      <c r="O28" s="17">
        <v>102</v>
      </c>
      <c r="P28" s="18">
        <v>42</v>
      </c>
      <c r="Q28" s="17">
        <v>144</v>
      </c>
    </row>
    <row r="29" spans="2:17" ht="17.25" thickTop="1" thickBot="1" x14ac:dyDescent="0.3">
      <c r="B29" s="20" t="s">
        <v>45</v>
      </c>
      <c r="C29" s="21">
        <v>0</v>
      </c>
      <c r="D29" s="22">
        <v>0</v>
      </c>
      <c r="E29" s="21">
        <v>0</v>
      </c>
      <c r="F29" s="22">
        <v>0</v>
      </c>
      <c r="G29" s="21">
        <v>0</v>
      </c>
      <c r="H29" s="22">
        <v>0</v>
      </c>
      <c r="I29" s="21">
        <v>0</v>
      </c>
      <c r="J29" s="22">
        <v>0</v>
      </c>
      <c r="K29" s="21">
        <v>5</v>
      </c>
      <c r="L29" s="22">
        <v>0</v>
      </c>
      <c r="M29" s="21">
        <v>69</v>
      </c>
      <c r="N29" s="22">
        <v>18</v>
      </c>
      <c r="O29" s="21">
        <v>74</v>
      </c>
      <c r="P29" s="22">
        <v>18</v>
      </c>
      <c r="Q29" s="21">
        <v>92</v>
      </c>
    </row>
    <row r="30" spans="2:17" ht="17.25" thickTop="1" thickBot="1" x14ac:dyDescent="0.3">
      <c r="B30" s="10" t="s">
        <v>46</v>
      </c>
      <c r="C30" s="11">
        <v>0</v>
      </c>
      <c r="D30" s="12">
        <v>0</v>
      </c>
      <c r="E30" s="11">
        <v>0</v>
      </c>
      <c r="F30" s="12">
        <v>0</v>
      </c>
      <c r="G30" s="11">
        <v>0</v>
      </c>
      <c r="H30" s="12">
        <v>0</v>
      </c>
      <c r="I30" s="11">
        <v>1</v>
      </c>
      <c r="J30" s="12">
        <v>0</v>
      </c>
      <c r="K30" s="11">
        <v>0</v>
      </c>
      <c r="L30" s="12">
        <v>1</v>
      </c>
      <c r="M30" s="11">
        <v>23</v>
      </c>
      <c r="N30" s="12">
        <v>12</v>
      </c>
      <c r="O30" s="11">
        <v>24</v>
      </c>
      <c r="P30" s="12">
        <v>13</v>
      </c>
      <c r="Q30" s="11">
        <v>37</v>
      </c>
    </row>
    <row r="31" spans="2:17" ht="17.25" thickTop="1" thickBot="1" x14ac:dyDescent="0.3">
      <c r="B31" s="10" t="s">
        <v>47</v>
      </c>
      <c r="C31" s="11">
        <v>0</v>
      </c>
      <c r="D31" s="12">
        <v>0</v>
      </c>
      <c r="E31" s="11">
        <v>0</v>
      </c>
      <c r="F31" s="12">
        <v>0</v>
      </c>
      <c r="G31" s="11">
        <v>0</v>
      </c>
      <c r="H31" s="12">
        <v>0</v>
      </c>
      <c r="I31" s="11">
        <v>0</v>
      </c>
      <c r="J31" s="12">
        <v>0</v>
      </c>
      <c r="K31" s="11">
        <v>0</v>
      </c>
      <c r="L31" s="12">
        <v>0</v>
      </c>
      <c r="M31" s="11">
        <v>0</v>
      </c>
      <c r="N31" s="12">
        <v>1</v>
      </c>
      <c r="O31" s="11">
        <v>0</v>
      </c>
      <c r="P31" s="12">
        <v>1</v>
      </c>
      <c r="Q31" s="11">
        <v>1</v>
      </c>
    </row>
    <row r="32" spans="2:17" ht="17.25" thickTop="1" thickBot="1" x14ac:dyDescent="0.3">
      <c r="B32" s="10" t="s">
        <v>48</v>
      </c>
      <c r="C32" s="11">
        <v>0</v>
      </c>
      <c r="D32" s="12">
        <v>0</v>
      </c>
      <c r="E32" s="11">
        <v>0</v>
      </c>
      <c r="F32" s="12">
        <v>0</v>
      </c>
      <c r="G32" s="11">
        <v>0</v>
      </c>
      <c r="H32" s="12">
        <v>0</v>
      </c>
      <c r="I32" s="11">
        <v>0</v>
      </c>
      <c r="J32" s="12">
        <v>0</v>
      </c>
      <c r="K32" s="11">
        <v>3</v>
      </c>
      <c r="L32" s="12">
        <v>7</v>
      </c>
      <c r="M32" s="11">
        <v>1</v>
      </c>
      <c r="N32" s="12">
        <v>3</v>
      </c>
      <c r="O32" s="11">
        <v>4</v>
      </c>
      <c r="P32" s="12">
        <v>10</v>
      </c>
      <c r="Q32" s="11">
        <v>14</v>
      </c>
    </row>
    <row r="33" spans="2:17" ht="36.75" customHeight="1" thickTop="1" thickBot="1" x14ac:dyDescent="0.3">
      <c r="B33" s="23" t="s">
        <v>49</v>
      </c>
      <c r="C33" s="17">
        <v>0</v>
      </c>
      <c r="D33" s="18">
        <v>1</v>
      </c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  <c r="K33" s="17">
        <v>2</v>
      </c>
      <c r="L33" s="18">
        <v>4</v>
      </c>
      <c r="M33" s="17">
        <v>56</v>
      </c>
      <c r="N33" s="18">
        <v>27</v>
      </c>
      <c r="O33" s="17">
        <v>58</v>
      </c>
      <c r="P33" s="18">
        <v>32</v>
      </c>
      <c r="Q33" s="17">
        <v>90</v>
      </c>
    </row>
    <row r="34" spans="2:17" ht="17.25" thickTop="1" thickBot="1" x14ac:dyDescent="0.3">
      <c r="B34" s="10" t="s">
        <v>50</v>
      </c>
      <c r="C34" s="11">
        <v>0</v>
      </c>
      <c r="D34" s="12">
        <v>1</v>
      </c>
      <c r="E34" s="11">
        <v>0</v>
      </c>
      <c r="F34" s="12">
        <v>0</v>
      </c>
      <c r="G34" s="11">
        <v>0</v>
      </c>
      <c r="H34" s="12">
        <v>0</v>
      </c>
      <c r="I34" s="11">
        <v>0</v>
      </c>
      <c r="J34" s="12">
        <v>0</v>
      </c>
      <c r="K34" s="11">
        <v>0</v>
      </c>
      <c r="L34" s="12">
        <v>4</v>
      </c>
      <c r="M34" s="11">
        <v>26</v>
      </c>
      <c r="N34" s="12">
        <v>13</v>
      </c>
      <c r="O34" s="11">
        <v>26</v>
      </c>
      <c r="P34" s="12">
        <v>18</v>
      </c>
      <c r="Q34" s="11">
        <v>44</v>
      </c>
    </row>
    <row r="35" spans="2:17" ht="17.25" thickTop="1" thickBot="1" x14ac:dyDescent="0.3">
      <c r="B35" s="10" t="s">
        <v>51</v>
      </c>
      <c r="C35" s="11">
        <v>0</v>
      </c>
      <c r="D35" s="12">
        <v>0</v>
      </c>
      <c r="E35" s="11">
        <v>0</v>
      </c>
      <c r="F35" s="12">
        <v>0</v>
      </c>
      <c r="G35" s="11">
        <v>0</v>
      </c>
      <c r="H35" s="12">
        <v>0</v>
      </c>
      <c r="I35" s="11">
        <v>0</v>
      </c>
      <c r="J35" s="12">
        <v>0</v>
      </c>
      <c r="K35" s="11">
        <v>1</v>
      </c>
      <c r="L35" s="12">
        <v>0</v>
      </c>
      <c r="M35" s="11">
        <v>24</v>
      </c>
      <c r="N35" s="12">
        <v>13</v>
      </c>
      <c r="O35" s="11">
        <v>25</v>
      </c>
      <c r="P35" s="12">
        <v>13</v>
      </c>
      <c r="Q35" s="11">
        <v>38</v>
      </c>
    </row>
    <row r="36" spans="2:17" ht="17.25" thickTop="1" thickBot="1" x14ac:dyDescent="0.3">
      <c r="B36" s="10" t="s">
        <v>52</v>
      </c>
      <c r="C36" s="11">
        <v>0</v>
      </c>
      <c r="D36" s="12">
        <v>0</v>
      </c>
      <c r="E36" s="11">
        <v>0</v>
      </c>
      <c r="F36" s="12">
        <v>0</v>
      </c>
      <c r="G36" s="11">
        <v>0</v>
      </c>
      <c r="H36" s="12">
        <v>0</v>
      </c>
      <c r="I36" s="11">
        <v>0</v>
      </c>
      <c r="J36" s="12">
        <v>0</v>
      </c>
      <c r="K36" s="11">
        <v>1</v>
      </c>
      <c r="L36" s="12">
        <v>0</v>
      </c>
      <c r="M36" s="11">
        <v>6</v>
      </c>
      <c r="N36" s="12">
        <v>1</v>
      </c>
      <c r="O36" s="11">
        <v>7</v>
      </c>
      <c r="P36" s="12">
        <v>1</v>
      </c>
      <c r="Q36" s="11">
        <v>8</v>
      </c>
    </row>
    <row r="37" spans="2:17" ht="41.25" customHeight="1" thickTop="1" thickBot="1" x14ac:dyDescent="0.3">
      <c r="B37" s="23" t="s">
        <v>53</v>
      </c>
      <c r="C37" s="17">
        <v>0</v>
      </c>
      <c r="D37" s="18">
        <v>0</v>
      </c>
      <c r="E37" s="17">
        <v>0</v>
      </c>
      <c r="F37" s="18">
        <v>0</v>
      </c>
      <c r="G37" s="17">
        <v>0</v>
      </c>
      <c r="H37" s="18">
        <v>0</v>
      </c>
      <c r="I37" s="17">
        <v>0</v>
      </c>
      <c r="J37" s="18">
        <v>0</v>
      </c>
      <c r="K37" s="17">
        <v>0</v>
      </c>
      <c r="L37" s="18">
        <v>0</v>
      </c>
      <c r="M37" s="17">
        <v>7</v>
      </c>
      <c r="N37" s="18">
        <v>0</v>
      </c>
      <c r="O37" s="17">
        <v>7</v>
      </c>
      <c r="P37" s="18">
        <v>0</v>
      </c>
      <c r="Q37" s="17">
        <v>7</v>
      </c>
    </row>
    <row r="38" spans="2:17" ht="17.25" thickTop="1" thickBot="1" x14ac:dyDescent="0.3">
      <c r="B38" s="10" t="s">
        <v>76</v>
      </c>
      <c r="C38" s="11">
        <v>0</v>
      </c>
      <c r="D38" s="12">
        <v>0</v>
      </c>
      <c r="E38" s="11">
        <v>0</v>
      </c>
      <c r="F38" s="12">
        <v>0</v>
      </c>
      <c r="G38" s="11">
        <v>0</v>
      </c>
      <c r="H38" s="12">
        <v>0</v>
      </c>
      <c r="I38" s="11">
        <v>0</v>
      </c>
      <c r="J38" s="12">
        <v>0</v>
      </c>
      <c r="K38" s="11">
        <v>0</v>
      </c>
      <c r="L38" s="12">
        <v>0</v>
      </c>
      <c r="M38" s="11">
        <v>7</v>
      </c>
      <c r="N38" s="12">
        <v>0</v>
      </c>
      <c r="O38" s="11">
        <v>7</v>
      </c>
      <c r="P38" s="12">
        <v>0</v>
      </c>
      <c r="Q38" s="11">
        <v>7</v>
      </c>
    </row>
    <row r="39" spans="2:17" ht="17.25" thickTop="1" thickBot="1" x14ac:dyDescent="0.3">
      <c r="B39" s="10" t="s">
        <v>55</v>
      </c>
      <c r="C39" s="11">
        <v>0</v>
      </c>
      <c r="D39" s="12">
        <v>0</v>
      </c>
      <c r="E39" s="11">
        <v>0</v>
      </c>
      <c r="F39" s="12">
        <v>0</v>
      </c>
      <c r="G39" s="11">
        <v>0</v>
      </c>
      <c r="H39" s="12">
        <v>0</v>
      </c>
      <c r="I39" s="11">
        <v>0</v>
      </c>
      <c r="J39" s="12">
        <v>0</v>
      </c>
      <c r="K39" s="11">
        <v>0</v>
      </c>
      <c r="L39" s="12">
        <v>0</v>
      </c>
      <c r="M39" s="11">
        <v>0</v>
      </c>
      <c r="N39" s="12">
        <v>0</v>
      </c>
      <c r="O39" s="11">
        <v>0</v>
      </c>
      <c r="P39" s="12">
        <v>0</v>
      </c>
      <c r="Q39" s="11">
        <v>0</v>
      </c>
    </row>
    <row r="40" spans="2:17" ht="17.25" thickTop="1" thickBot="1" x14ac:dyDescent="0.3">
      <c r="B40" s="10" t="s">
        <v>56</v>
      </c>
      <c r="C40" s="11">
        <v>0</v>
      </c>
      <c r="D40" s="12">
        <v>0</v>
      </c>
      <c r="E40" s="11">
        <v>0</v>
      </c>
      <c r="F40" s="12">
        <v>0</v>
      </c>
      <c r="G40" s="11">
        <v>0</v>
      </c>
      <c r="H40" s="12">
        <v>0</v>
      </c>
      <c r="I40" s="11">
        <v>0</v>
      </c>
      <c r="J40" s="12">
        <v>0</v>
      </c>
      <c r="K40" s="11">
        <v>0</v>
      </c>
      <c r="L40" s="12">
        <v>0</v>
      </c>
      <c r="M40" s="11">
        <v>0</v>
      </c>
      <c r="N40" s="12">
        <v>0</v>
      </c>
      <c r="O40" s="11">
        <v>0</v>
      </c>
      <c r="P40" s="12">
        <v>0</v>
      </c>
      <c r="Q40" s="11">
        <v>0</v>
      </c>
    </row>
    <row r="41" spans="2:17" ht="17.25" thickTop="1" thickBot="1" x14ac:dyDescent="0.3">
      <c r="B41" s="23" t="s">
        <v>57</v>
      </c>
      <c r="C41" s="17">
        <v>0</v>
      </c>
      <c r="D41" s="18">
        <v>0</v>
      </c>
      <c r="E41" s="17">
        <v>0</v>
      </c>
      <c r="F41" s="18">
        <v>0</v>
      </c>
      <c r="G41" s="17">
        <v>1</v>
      </c>
      <c r="H41" s="18">
        <v>0</v>
      </c>
      <c r="I41" s="17">
        <v>1</v>
      </c>
      <c r="J41" s="18">
        <v>0</v>
      </c>
      <c r="K41" s="17">
        <v>11</v>
      </c>
      <c r="L41" s="18">
        <v>21</v>
      </c>
      <c r="M41" s="17">
        <v>20</v>
      </c>
      <c r="N41" s="18">
        <v>18</v>
      </c>
      <c r="O41" s="17">
        <v>33</v>
      </c>
      <c r="P41" s="18">
        <v>39</v>
      </c>
      <c r="Q41" s="17">
        <v>72</v>
      </c>
    </row>
    <row r="42" spans="2:17" ht="17.25" thickTop="1" thickBot="1" x14ac:dyDescent="0.3">
      <c r="B42" s="10" t="s">
        <v>58</v>
      </c>
      <c r="C42" s="11">
        <v>0</v>
      </c>
      <c r="D42" s="12">
        <v>0</v>
      </c>
      <c r="E42" s="11">
        <v>0</v>
      </c>
      <c r="F42" s="12">
        <v>0</v>
      </c>
      <c r="G42" s="11">
        <v>1</v>
      </c>
      <c r="H42" s="12">
        <v>0</v>
      </c>
      <c r="I42" s="11">
        <v>0</v>
      </c>
      <c r="J42" s="12">
        <v>0</v>
      </c>
      <c r="K42" s="11">
        <v>1</v>
      </c>
      <c r="L42" s="12">
        <v>2</v>
      </c>
      <c r="M42" s="11">
        <v>3</v>
      </c>
      <c r="N42" s="12">
        <v>7</v>
      </c>
      <c r="O42" s="11">
        <v>5</v>
      </c>
      <c r="P42" s="12">
        <v>9</v>
      </c>
      <c r="Q42" s="11">
        <v>14</v>
      </c>
    </row>
    <row r="43" spans="2:17" ht="17.25" thickTop="1" thickBot="1" x14ac:dyDescent="0.3">
      <c r="B43" s="10" t="s">
        <v>59</v>
      </c>
      <c r="C43" s="11">
        <v>0</v>
      </c>
      <c r="D43" s="12">
        <v>0</v>
      </c>
      <c r="E43" s="11">
        <v>0</v>
      </c>
      <c r="F43" s="12">
        <v>0</v>
      </c>
      <c r="G43" s="11">
        <v>0</v>
      </c>
      <c r="H43" s="12">
        <v>0</v>
      </c>
      <c r="I43" s="11">
        <v>1</v>
      </c>
      <c r="J43" s="12">
        <v>0</v>
      </c>
      <c r="K43" s="11">
        <v>9</v>
      </c>
      <c r="L43" s="12">
        <v>17</v>
      </c>
      <c r="M43" s="11">
        <v>11</v>
      </c>
      <c r="N43" s="12">
        <v>10</v>
      </c>
      <c r="O43" s="11">
        <v>21</v>
      </c>
      <c r="P43" s="12">
        <v>27</v>
      </c>
      <c r="Q43" s="11">
        <v>48</v>
      </c>
    </row>
    <row r="44" spans="2:17" ht="17.25" thickTop="1" thickBot="1" x14ac:dyDescent="0.3">
      <c r="B44" s="10" t="s">
        <v>60</v>
      </c>
      <c r="C44" s="11">
        <v>0</v>
      </c>
      <c r="D44" s="12">
        <v>0</v>
      </c>
      <c r="E44" s="11">
        <v>0</v>
      </c>
      <c r="F44" s="12">
        <v>0</v>
      </c>
      <c r="G44" s="11">
        <v>0</v>
      </c>
      <c r="H44" s="12">
        <v>0</v>
      </c>
      <c r="I44" s="11">
        <v>0</v>
      </c>
      <c r="J44" s="12">
        <v>0</v>
      </c>
      <c r="K44" s="11">
        <v>1</v>
      </c>
      <c r="L44" s="12">
        <v>2</v>
      </c>
      <c r="M44" s="11">
        <v>6</v>
      </c>
      <c r="N44" s="12">
        <v>1</v>
      </c>
      <c r="O44" s="11">
        <v>7</v>
      </c>
      <c r="P44" s="12">
        <v>3</v>
      </c>
      <c r="Q44" s="11">
        <v>10</v>
      </c>
    </row>
    <row r="45" spans="2:17" ht="17.25" thickTop="1" thickBot="1" x14ac:dyDescent="0.3">
      <c r="B45" s="16" t="s">
        <v>61</v>
      </c>
      <c r="C45" s="17">
        <v>0</v>
      </c>
      <c r="D45" s="18">
        <v>0</v>
      </c>
      <c r="E45" s="17">
        <v>0</v>
      </c>
      <c r="F45" s="18">
        <v>0</v>
      </c>
      <c r="G45" s="17">
        <v>0</v>
      </c>
      <c r="H45" s="18">
        <v>0</v>
      </c>
      <c r="I45" s="17">
        <v>1</v>
      </c>
      <c r="J45" s="18">
        <v>0</v>
      </c>
      <c r="K45" s="17">
        <v>2</v>
      </c>
      <c r="L45" s="18">
        <v>3</v>
      </c>
      <c r="M45" s="17">
        <v>40</v>
      </c>
      <c r="N45" s="18">
        <v>15</v>
      </c>
      <c r="O45" s="17">
        <v>43</v>
      </c>
      <c r="P45" s="18">
        <v>18</v>
      </c>
      <c r="Q45" s="17">
        <v>61</v>
      </c>
    </row>
    <row r="46" spans="2:17" ht="17.25" thickTop="1" thickBot="1" x14ac:dyDescent="0.3">
      <c r="B46" s="10" t="s">
        <v>62</v>
      </c>
      <c r="C46" s="24">
        <v>0</v>
      </c>
      <c r="D46" s="25">
        <v>0</v>
      </c>
      <c r="E46" s="24">
        <v>0</v>
      </c>
      <c r="F46" s="25">
        <v>0</v>
      </c>
      <c r="G46" s="24">
        <v>0</v>
      </c>
      <c r="H46" s="25">
        <v>0</v>
      </c>
      <c r="I46" s="24">
        <v>1</v>
      </c>
      <c r="J46" s="25">
        <v>0</v>
      </c>
      <c r="K46" s="24">
        <v>2</v>
      </c>
      <c r="L46" s="25">
        <v>3</v>
      </c>
      <c r="M46" s="24">
        <v>40</v>
      </c>
      <c r="N46" s="25">
        <v>15</v>
      </c>
      <c r="O46" s="24">
        <v>43</v>
      </c>
      <c r="P46" s="25">
        <v>18</v>
      </c>
      <c r="Q46" s="24">
        <v>61</v>
      </c>
    </row>
    <row r="47" spans="2:17" ht="17.25" thickTop="1" thickBot="1" x14ac:dyDescent="0.3">
      <c r="B47" s="26" t="s">
        <v>63</v>
      </c>
      <c r="C47" s="27">
        <v>0</v>
      </c>
      <c r="D47" s="28">
        <v>0</v>
      </c>
      <c r="E47" s="27">
        <v>0</v>
      </c>
      <c r="F47" s="28">
        <v>0</v>
      </c>
      <c r="G47" s="27">
        <v>0</v>
      </c>
      <c r="H47" s="28">
        <v>0</v>
      </c>
      <c r="I47" s="27">
        <v>0</v>
      </c>
      <c r="J47" s="28">
        <v>0</v>
      </c>
      <c r="K47" s="27">
        <v>0</v>
      </c>
      <c r="L47" s="28">
        <v>1</v>
      </c>
      <c r="M47" s="27">
        <v>2</v>
      </c>
      <c r="N47" s="28">
        <v>6</v>
      </c>
      <c r="O47" s="27">
        <v>2</v>
      </c>
      <c r="P47" s="28">
        <v>7</v>
      </c>
      <c r="Q47" s="27">
        <v>9</v>
      </c>
    </row>
    <row r="48" spans="2:17" ht="15" customHeight="1" thickTop="1" thickBot="1" x14ac:dyDescent="0.3">
      <c r="B48" s="29" t="s">
        <v>63</v>
      </c>
      <c r="C48" s="30">
        <v>0</v>
      </c>
      <c r="D48" s="31">
        <v>0</v>
      </c>
      <c r="E48" s="32">
        <v>0</v>
      </c>
      <c r="F48" s="31">
        <v>0</v>
      </c>
      <c r="G48" s="32">
        <v>0</v>
      </c>
      <c r="H48" s="31">
        <v>0</v>
      </c>
      <c r="I48" s="32">
        <v>0</v>
      </c>
      <c r="J48" s="31">
        <v>0</v>
      </c>
      <c r="K48" s="32">
        <v>0</v>
      </c>
      <c r="L48" s="31">
        <v>1</v>
      </c>
      <c r="M48" s="32">
        <v>2</v>
      </c>
      <c r="N48" s="31">
        <v>6</v>
      </c>
      <c r="O48" s="32">
        <v>2</v>
      </c>
      <c r="P48" s="31">
        <v>7</v>
      </c>
      <c r="Q48" s="32">
        <v>9</v>
      </c>
    </row>
    <row r="49" spans="2:17" ht="19.5" thickBot="1" x14ac:dyDescent="0.3">
      <c r="B49" s="33" t="s">
        <v>73</v>
      </c>
      <c r="C49" s="34">
        <v>0</v>
      </c>
      <c r="D49" s="35">
        <v>2</v>
      </c>
      <c r="E49" s="34">
        <v>1</v>
      </c>
      <c r="F49" s="36">
        <v>17</v>
      </c>
      <c r="G49" s="34">
        <v>1</v>
      </c>
      <c r="H49" s="36">
        <v>1</v>
      </c>
      <c r="I49" s="34">
        <v>22</v>
      </c>
      <c r="J49" s="36">
        <v>61</v>
      </c>
      <c r="K49" s="34">
        <v>176</v>
      </c>
      <c r="L49" s="36">
        <v>282</v>
      </c>
      <c r="M49" s="34">
        <v>694</v>
      </c>
      <c r="N49" s="36">
        <v>585</v>
      </c>
      <c r="O49" s="34">
        <v>894</v>
      </c>
      <c r="P49" s="36">
        <v>948</v>
      </c>
      <c r="Q49" s="34">
        <v>1842</v>
      </c>
    </row>
    <row r="50" spans="2:17" ht="15" customHeight="1" x14ac:dyDescent="0.25">
      <c r="B50" s="38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38"/>
    </row>
    <row r="51" spans="2:17" ht="15" customHeight="1" thickBot="1" x14ac:dyDescent="0.3">
      <c r="B51" s="38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38"/>
    </row>
    <row r="52" spans="2:17" ht="19.5" thickBot="1" x14ac:dyDescent="0.3">
      <c r="B52" s="83"/>
      <c r="C52" s="348" t="str">
        <f>C6</f>
        <v>Promedios Acumulados 2023-1 por Género</v>
      </c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 t="s">
        <v>72</v>
      </c>
      <c r="P52" s="348"/>
      <c r="Q52" s="348" t="s">
        <v>73</v>
      </c>
    </row>
    <row r="53" spans="2:17" ht="15" customHeight="1" thickBot="1" x14ac:dyDescent="0.3">
      <c r="B53" s="348" t="s">
        <v>17</v>
      </c>
      <c r="C53" s="348" t="s">
        <v>18</v>
      </c>
      <c r="D53" s="348"/>
      <c r="E53" s="349" t="s">
        <v>19</v>
      </c>
      <c r="F53" s="349"/>
      <c r="G53" s="349" t="s">
        <v>20</v>
      </c>
      <c r="H53" s="349"/>
      <c r="I53" s="349" t="s">
        <v>21</v>
      </c>
      <c r="J53" s="349"/>
      <c r="K53" s="349" t="s">
        <v>22</v>
      </c>
      <c r="L53" s="349"/>
      <c r="M53" s="349" t="s">
        <v>23</v>
      </c>
      <c r="N53" s="349"/>
      <c r="O53" s="348"/>
      <c r="P53" s="348"/>
      <c r="Q53" s="348"/>
    </row>
    <row r="54" spans="2:17" ht="15.75" customHeight="1" thickBot="1" x14ac:dyDescent="0.3">
      <c r="B54" s="348"/>
      <c r="C54" s="66" t="s">
        <v>74</v>
      </c>
      <c r="D54" s="67" t="s">
        <v>75</v>
      </c>
      <c r="E54" s="66" t="s">
        <v>74</v>
      </c>
      <c r="F54" s="80" t="s">
        <v>75</v>
      </c>
      <c r="G54" s="66" t="s">
        <v>74</v>
      </c>
      <c r="H54" s="81" t="s">
        <v>75</v>
      </c>
      <c r="I54" s="66" t="s">
        <v>74</v>
      </c>
      <c r="J54" s="67" t="s">
        <v>75</v>
      </c>
      <c r="K54" s="66" t="s">
        <v>74</v>
      </c>
      <c r="L54" s="67" t="s">
        <v>75</v>
      </c>
      <c r="M54" s="66" t="s">
        <v>74</v>
      </c>
      <c r="N54" s="67" t="s">
        <v>75</v>
      </c>
      <c r="O54" s="66" t="s">
        <v>74</v>
      </c>
      <c r="P54" s="67" t="s">
        <v>75</v>
      </c>
      <c r="Q54" s="348"/>
    </row>
    <row r="55" spans="2:17" ht="16.5" thickBot="1" x14ac:dyDescent="0.3">
      <c r="B55" s="194" t="s">
        <v>25</v>
      </c>
      <c r="C55" s="216">
        <f t="shared" ref="C55:C95" si="0">IFERROR(C9/SUM(C9:D9),0)</f>
        <v>0</v>
      </c>
      <c r="D55" s="217">
        <f t="shared" ref="D55" si="1">IFERROR(D9/SUM(C9:D9),0)</f>
        <v>0</v>
      </c>
      <c r="E55" s="216">
        <f t="shared" ref="E55:E95" si="2">IFERROR(E9/SUM(E9:F9),0)</f>
        <v>0</v>
      </c>
      <c r="F55" s="217">
        <f t="shared" ref="F55" si="3">IFERROR(F9/SUM(E9:F9),0)</f>
        <v>0</v>
      </c>
      <c r="G55" s="216">
        <f t="shared" ref="G55:G95" si="4">IFERROR(G9/SUM(G9:H9),0)</f>
        <v>0</v>
      </c>
      <c r="H55" s="217">
        <f t="shared" ref="H55" si="5">IFERROR(H9/SUM(G9:H9),0)</f>
        <v>0</v>
      </c>
      <c r="I55" s="216">
        <f t="shared" ref="I55:I95" si="6">IFERROR(I9/SUM(I9:J9),0)</f>
        <v>1</v>
      </c>
      <c r="J55" s="217">
        <f t="shared" ref="J55" si="7">IFERROR(J9/SUM(I9:J9),0)</f>
        <v>0</v>
      </c>
      <c r="K55" s="216">
        <f t="shared" ref="K55:K95" si="8">IFERROR(K9/SUM(K9:L9),0)</f>
        <v>0.33333333333333331</v>
      </c>
      <c r="L55" s="217">
        <f t="shared" ref="L55" si="9">IFERROR(L9/SUM(K9:L9),0)</f>
        <v>0.66666666666666663</v>
      </c>
      <c r="M55" s="216">
        <f t="shared" ref="M55:M95" si="10">IFERROR(M9/SUM(M9:N9),0)</f>
        <v>0.62987012987012991</v>
      </c>
      <c r="N55" s="217">
        <f t="shared" ref="N55" si="11">IFERROR(N9/SUM(M9:N9),0)</f>
        <v>0.37012987012987014</v>
      </c>
      <c r="O55" s="216">
        <f t="shared" ref="O55:O95" si="12">IFERROR(O9/SUM(O9:P9),0)</f>
        <v>0.60115606936416188</v>
      </c>
      <c r="P55" s="217">
        <f t="shared" ref="P55" si="13">IFERROR(P9/SUM(O9:P9),0)</f>
        <v>0.39884393063583817</v>
      </c>
      <c r="Q55" s="133">
        <f t="shared" ref="Q55:Q95" si="14">Q9</f>
        <v>173</v>
      </c>
    </row>
    <row r="56" spans="2:17" ht="17.25" thickTop="1" thickBot="1" x14ac:dyDescent="0.3">
      <c r="B56" s="196" t="s">
        <v>26</v>
      </c>
      <c r="C56" s="88">
        <f t="shared" si="0"/>
        <v>0</v>
      </c>
      <c r="D56" s="89">
        <f t="shared" ref="D56:D95" si="15">IFERROR(D10/SUM(C10:D10),0)</f>
        <v>0</v>
      </c>
      <c r="E56" s="88">
        <f t="shared" si="2"/>
        <v>0</v>
      </c>
      <c r="F56" s="89">
        <f t="shared" ref="F56:F95" si="16">IFERROR(F10/SUM(E10:F10),0)</f>
        <v>0</v>
      </c>
      <c r="G56" s="88">
        <f t="shared" si="4"/>
        <v>0</v>
      </c>
      <c r="H56" s="89">
        <f t="shared" ref="H56:H95" si="17">IFERROR(H10/SUM(G10:H10),0)</f>
        <v>0</v>
      </c>
      <c r="I56" s="88">
        <f t="shared" si="6"/>
        <v>1</v>
      </c>
      <c r="J56" s="89">
        <f t="shared" ref="J56:J95" si="18">IFERROR(J10/SUM(I10:J10),0)</f>
        <v>0</v>
      </c>
      <c r="K56" s="88">
        <f t="shared" si="8"/>
        <v>0.5</v>
      </c>
      <c r="L56" s="89">
        <f t="shared" ref="L56:L95" si="19">IFERROR(L10/SUM(K10:L10),0)</f>
        <v>0.5</v>
      </c>
      <c r="M56" s="88">
        <f t="shared" si="10"/>
        <v>0.5757575757575758</v>
      </c>
      <c r="N56" s="89">
        <f t="shared" ref="N56:N95" si="20">IFERROR(N10/SUM(M10:N10),0)</f>
        <v>0.42424242424242425</v>
      </c>
      <c r="O56" s="88">
        <f t="shared" si="12"/>
        <v>0.57894736842105265</v>
      </c>
      <c r="P56" s="89">
        <f t="shared" ref="P56:P95" si="21">IFERROR(P10/SUM(O10:P10),0)</f>
        <v>0.42105263157894735</v>
      </c>
      <c r="Q56" s="134">
        <f t="shared" si="14"/>
        <v>38</v>
      </c>
    </row>
    <row r="57" spans="2:17" ht="17.25" thickTop="1" thickBot="1" x14ac:dyDescent="0.3">
      <c r="B57" s="196" t="s">
        <v>27</v>
      </c>
      <c r="C57" s="88">
        <f t="shared" si="0"/>
        <v>0</v>
      </c>
      <c r="D57" s="89">
        <f t="shared" si="15"/>
        <v>0</v>
      </c>
      <c r="E57" s="88">
        <f t="shared" si="2"/>
        <v>0</v>
      </c>
      <c r="F57" s="89">
        <f t="shared" si="16"/>
        <v>0</v>
      </c>
      <c r="G57" s="88">
        <f t="shared" si="4"/>
        <v>0</v>
      </c>
      <c r="H57" s="89">
        <f t="shared" si="17"/>
        <v>0</v>
      </c>
      <c r="I57" s="88">
        <f t="shared" si="6"/>
        <v>0</v>
      </c>
      <c r="J57" s="89">
        <f t="shared" si="18"/>
        <v>0</v>
      </c>
      <c r="K57" s="88">
        <f t="shared" si="8"/>
        <v>0.2857142857142857</v>
      </c>
      <c r="L57" s="89">
        <f t="shared" si="19"/>
        <v>0.7142857142857143</v>
      </c>
      <c r="M57" s="88">
        <f t="shared" si="10"/>
        <v>0.66666666666666663</v>
      </c>
      <c r="N57" s="89">
        <f t="shared" si="20"/>
        <v>0.33333333333333331</v>
      </c>
      <c r="O57" s="88">
        <f t="shared" si="12"/>
        <v>0.61946902654867253</v>
      </c>
      <c r="P57" s="89">
        <f t="shared" si="21"/>
        <v>0.38053097345132741</v>
      </c>
      <c r="Q57" s="134">
        <f t="shared" si="14"/>
        <v>113</v>
      </c>
    </row>
    <row r="58" spans="2:17" ht="17.25" thickTop="1" thickBot="1" x14ac:dyDescent="0.3">
      <c r="B58" s="196" t="s">
        <v>28</v>
      </c>
      <c r="C58" s="90">
        <f t="shared" si="0"/>
        <v>0</v>
      </c>
      <c r="D58" s="91">
        <f t="shared" si="15"/>
        <v>0</v>
      </c>
      <c r="E58" s="90">
        <f t="shared" si="2"/>
        <v>0</v>
      </c>
      <c r="F58" s="91">
        <f t="shared" si="16"/>
        <v>0</v>
      </c>
      <c r="G58" s="90">
        <f t="shared" si="4"/>
        <v>0</v>
      </c>
      <c r="H58" s="91">
        <f t="shared" si="17"/>
        <v>0</v>
      </c>
      <c r="I58" s="90">
        <f t="shared" si="6"/>
        <v>0</v>
      </c>
      <c r="J58" s="91">
        <f t="shared" si="18"/>
        <v>0</v>
      </c>
      <c r="K58" s="90">
        <f t="shared" si="8"/>
        <v>0</v>
      </c>
      <c r="L58" s="91">
        <f t="shared" si="19"/>
        <v>0</v>
      </c>
      <c r="M58" s="90">
        <f t="shared" si="10"/>
        <v>0.54545454545454541</v>
      </c>
      <c r="N58" s="91">
        <f t="shared" si="20"/>
        <v>0.45454545454545453</v>
      </c>
      <c r="O58" s="90">
        <f t="shared" si="12"/>
        <v>0.54545454545454541</v>
      </c>
      <c r="P58" s="91">
        <f t="shared" si="21"/>
        <v>0.45454545454545453</v>
      </c>
      <c r="Q58" s="135">
        <f t="shared" si="14"/>
        <v>22</v>
      </c>
    </row>
    <row r="59" spans="2:17" ht="39" customHeight="1" thickTop="1" thickBot="1" x14ac:dyDescent="0.3">
      <c r="B59" s="218" t="s">
        <v>65</v>
      </c>
      <c r="C59" s="92">
        <f t="shared" si="0"/>
        <v>0</v>
      </c>
      <c r="D59" s="93">
        <f t="shared" si="15"/>
        <v>0</v>
      </c>
      <c r="E59" s="92">
        <f t="shared" si="2"/>
        <v>0</v>
      </c>
      <c r="F59" s="93">
        <f t="shared" si="16"/>
        <v>1</v>
      </c>
      <c r="G59" s="92">
        <f t="shared" si="4"/>
        <v>0</v>
      </c>
      <c r="H59" s="93">
        <f t="shared" si="17"/>
        <v>0</v>
      </c>
      <c r="I59" s="92">
        <f t="shared" si="6"/>
        <v>0</v>
      </c>
      <c r="J59" s="93">
        <f t="shared" si="18"/>
        <v>1</v>
      </c>
      <c r="K59" s="92">
        <f t="shared" si="8"/>
        <v>0.53333333333333333</v>
      </c>
      <c r="L59" s="93">
        <f t="shared" si="19"/>
        <v>0.46666666666666667</v>
      </c>
      <c r="M59" s="92">
        <f t="shared" si="10"/>
        <v>0.70344827586206893</v>
      </c>
      <c r="N59" s="93">
        <f t="shared" si="20"/>
        <v>0.29655172413793102</v>
      </c>
      <c r="O59" s="92">
        <f t="shared" si="12"/>
        <v>0.65921787709497204</v>
      </c>
      <c r="P59" s="93">
        <f t="shared" si="21"/>
        <v>0.34078212290502791</v>
      </c>
      <c r="Q59" s="136">
        <f t="shared" si="14"/>
        <v>179</v>
      </c>
    </row>
    <row r="60" spans="2:17" ht="17.25" thickTop="1" thickBot="1" x14ac:dyDescent="0.3">
      <c r="B60" s="196" t="s">
        <v>30</v>
      </c>
      <c r="C60" s="88">
        <f t="shared" si="0"/>
        <v>0</v>
      </c>
      <c r="D60" s="89">
        <f t="shared" si="15"/>
        <v>0</v>
      </c>
      <c r="E60" s="88">
        <f t="shared" si="2"/>
        <v>0</v>
      </c>
      <c r="F60" s="89">
        <f t="shared" si="16"/>
        <v>1</v>
      </c>
      <c r="G60" s="88">
        <f t="shared" si="4"/>
        <v>0</v>
      </c>
      <c r="H60" s="89">
        <f t="shared" si="17"/>
        <v>0</v>
      </c>
      <c r="I60" s="88">
        <f t="shared" si="6"/>
        <v>0</v>
      </c>
      <c r="J60" s="89">
        <f t="shared" si="18"/>
        <v>1</v>
      </c>
      <c r="K60" s="88">
        <f t="shared" si="8"/>
        <v>0.53333333333333333</v>
      </c>
      <c r="L60" s="89">
        <f t="shared" si="19"/>
        <v>0.46666666666666667</v>
      </c>
      <c r="M60" s="88">
        <f t="shared" si="10"/>
        <v>0.66249999999999998</v>
      </c>
      <c r="N60" s="89">
        <f t="shared" si="20"/>
        <v>0.33750000000000002</v>
      </c>
      <c r="O60" s="88">
        <f t="shared" si="12"/>
        <v>0.60526315789473684</v>
      </c>
      <c r="P60" s="89">
        <f t="shared" si="21"/>
        <v>0.39473684210526316</v>
      </c>
      <c r="Q60" s="134">
        <f t="shared" si="14"/>
        <v>114</v>
      </c>
    </row>
    <row r="61" spans="2:17" ht="17.25" thickTop="1" thickBot="1" x14ac:dyDescent="0.3">
      <c r="B61" s="196" t="s">
        <v>31</v>
      </c>
      <c r="C61" s="88">
        <f t="shared" si="0"/>
        <v>0</v>
      </c>
      <c r="D61" s="89">
        <f t="shared" si="15"/>
        <v>0</v>
      </c>
      <c r="E61" s="88">
        <f t="shared" si="2"/>
        <v>0</v>
      </c>
      <c r="F61" s="89">
        <f t="shared" si="16"/>
        <v>0</v>
      </c>
      <c r="G61" s="88">
        <f t="shared" si="4"/>
        <v>0</v>
      </c>
      <c r="H61" s="89">
        <f t="shared" si="17"/>
        <v>0</v>
      </c>
      <c r="I61" s="88">
        <f t="shared" si="6"/>
        <v>0</v>
      </c>
      <c r="J61" s="89">
        <f t="shared" si="18"/>
        <v>0</v>
      </c>
      <c r="K61" s="88">
        <f t="shared" si="8"/>
        <v>0</v>
      </c>
      <c r="L61" s="89">
        <f t="shared" si="19"/>
        <v>0</v>
      </c>
      <c r="M61" s="88">
        <f t="shared" si="10"/>
        <v>0.54545454545454541</v>
      </c>
      <c r="N61" s="89">
        <f t="shared" si="20"/>
        <v>0.45454545454545453</v>
      </c>
      <c r="O61" s="88">
        <f t="shared" si="12"/>
        <v>0.54545454545454541</v>
      </c>
      <c r="P61" s="89">
        <f t="shared" si="21"/>
        <v>0.45454545454545453</v>
      </c>
      <c r="Q61" s="134">
        <f t="shared" si="14"/>
        <v>22</v>
      </c>
    </row>
    <row r="62" spans="2:17" ht="17.25" thickTop="1" thickBot="1" x14ac:dyDescent="0.3">
      <c r="B62" s="196" t="s">
        <v>32</v>
      </c>
      <c r="C62" s="88">
        <f t="shared" si="0"/>
        <v>0</v>
      </c>
      <c r="D62" s="89">
        <f t="shared" si="15"/>
        <v>0</v>
      </c>
      <c r="E62" s="88">
        <f t="shared" si="2"/>
        <v>0</v>
      </c>
      <c r="F62" s="89">
        <f t="shared" si="16"/>
        <v>0</v>
      </c>
      <c r="G62" s="88">
        <f t="shared" si="4"/>
        <v>0</v>
      </c>
      <c r="H62" s="89">
        <f t="shared" si="17"/>
        <v>0</v>
      </c>
      <c r="I62" s="88">
        <f t="shared" si="6"/>
        <v>0</v>
      </c>
      <c r="J62" s="89">
        <f t="shared" si="18"/>
        <v>0</v>
      </c>
      <c r="K62" s="88">
        <f t="shared" si="8"/>
        <v>0</v>
      </c>
      <c r="L62" s="89">
        <f t="shared" si="19"/>
        <v>0</v>
      </c>
      <c r="M62" s="88">
        <f t="shared" si="10"/>
        <v>0.86046511627906974</v>
      </c>
      <c r="N62" s="89">
        <f t="shared" si="20"/>
        <v>0.13953488372093023</v>
      </c>
      <c r="O62" s="88">
        <f t="shared" si="12"/>
        <v>0.86046511627906974</v>
      </c>
      <c r="P62" s="89">
        <f t="shared" si="21"/>
        <v>0.13953488372093023</v>
      </c>
      <c r="Q62" s="134">
        <f t="shared" si="14"/>
        <v>43</v>
      </c>
    </row>
    <row r="63" spans="2:17" ht="17.25" thickTop="1" thickBot="1" x14ac:dyDescent="0.3">
      <c r="B63" s="200" t="s">
        <v>33</v>
      </c>
      <c r="C63" s="94">
        <f t="shared" si="0"/>
        <v>0</v>
      </c>
      <c r="D63" s="95">
        <f t="shared" si="15"/>
        <v>1</v>
      </c>
      <c r="E63" s="94">
        <f t="shared" si="2"/>
        <v>0</v>
      </c>
      <c r="F63" s="95">
        <f t="shared" si="16"/>
        <v>1</v>
      </c>
      <c r="G63" s="94">
        <f t="shared" si="4"/>
        <v>0</v>
      </c>
      <c r="H63" s="95">
        <f t="shared" si="17"/>
        <v>0</v>
      </c>
      <c r="I63" s="94">
        <f t="shared" si="6"/>
        <v>0.625</v>
      </c>
      <c r="J63" s="95">
        <f t="shared" si="18"/>
        <v>0.375</v>
      </c>
      <c r="K63" s="94">
        <f t="shared" si="8"/>
        <v>0.55038759689922478</v>
      </c>
      <c r="L63" s="95">
        <f t="shared" si="19"/>
        <v>0.44961240310077522</v>
      </c>
      <c r="M63" s="94">
        <f t="shared" si="10"/>
        <v>0.5598591549295775</v>
      </c>
      <c r="N63" s="95">
        <f t="shared" si="20"/>
        <v>0.44014084507042256</v>
      </c>
      <c r="O63" s="94">
        <f t="shared" si="12"/>
        <v>0.55172413793103448</v>
      </c>
      <c r="P63" s="95">
        <f t="shared" si="21"/>
        <v>0.44827586206896552</v>
      </c>
      <c r="Q63" s="137">
        <f t="shared" si="14"/>
        <v>435</v>
      </c>
    </row>
    <row r="64" spans="2:17" ht="17.25" thickTop="1" thickBot="1" x14ac:dyDescent="0.3">
      <c r="B64" s="196" t="s">
        <v>34</v>
      </c>
      <c r="C64" s="88">
        <f t="shared" si="0"/>
        <v>0</v>
      </c>
      <c r="D64" s="89">
        <f t="shared" si="15"/>
        <v>1</v>
      </c>
      <c r="E64" s="88">
        <f t="shared" si="2"/>
        <v>0</v>
      </c>
      <c r="F64" s="89">
        <f t="shared" si="16"/>
        <v>1</v>
      </c>
      <c r="G64" s="88">
        <f t="shared" si="4"/>
        <v>0</v>
      </c>
      <c r="H64" s="89">
        <f t="shared" si="17"/>
        <v>0</v>
      </c>
      <c r="I64" s="88">
        <f t="shared" si="6"/>
        <v>0.625</v>
      </c>
      <c r="J64" s="89">
        <f t="shared" si="18"/>
        <v>0.375</v>
      </c>
      <c r="K64" s="88">
        <f t="shared" si="8"/>
        <v>0.54471544715447151</v>
      </c>
      <c r="L64" s="89">
        <f t="shared" si="19"/>
        <v>0.45528455284552843</v>
      </c>
      <c r="M64" s="88">
        <f t="shared" si="10"/>
        <v>0.53629032258064513</v>
      </c>
      <c r="N64" s="89">
        <f t="shared" si="20"/>
        <v>0.46370967741935482</v>
      </c>
      <c r="O64" s="88">
        <f t="shared" si="12"/>
        <v>0.53435114503816794</v>
      </c>
      <c r="P64" s="89">
        <f t="shared" si="21"/>
        <v>0.46564885496183206</v>
      </c>
      <c r="Q64" s="134">
        <f t="shared" si="14"/>
        <v>393</v>
      </c>
    </row>
    <row r="65" spans="2:17" ht="17.25" thickTop="1" thickBot="1" x14ac:dyDescent="0.3">
      <c r="B65" s="196" t="s">
        <v>35</v>
      </c>
      <c r="C65" s="88">
        <f t="shared" si="0"/>
        <v>0</v>
      </c>
      <c r="D65" s="89">
        <f t="shared" si="15"/>
        <v>0</v>
      </c>
      <c r="E65" s="88">
        <f t="shared" si="2"/>
        <v>0</v>
      </c>
      <c r="F65" s="89">
        <f t="shared" si="16"/>
        <v>0</v>
      </c>
      <c r="G65" s="88">
        <f t="shared" si="4"/>
        <v>0</v>
      </c>
      <c r="H65" s="89">
        <f t="shared" si="17"/>
        <v>0</v>
      </c>
      <c r="I65" s="88">
        <f t="shared" si="6"/>
        <v>0</v>
      </c>
      <c r="J65" s="89">
        <f t="shared" si="18"/>
        <v>0</v>
      </c>
      <c r="K65" s="88">
        <f t="shared" si="8"/>
        <v>0</v>
      </c>
      <c r="L65" s="89">
        <f t="shared" si="19"/>
        <v>0</v>
      </c>
      <c r="M65" s="88">
        <f t="shared" si="10"/>
        <v>0.75</v>
      </c>
      <c r="N65" s="89">
        <f t="shared" si="20"/>
        <v>0.25</v>
      </c>
      <c r="O65" s="88">
        <f t="shared" si="12"/>
        <v>0.75</v>
      </c>
      <c r="P65" s="89">
        <f t="shared" si="21"/>
        <v>0.25</v>
      </c>
      <c r="Q65" s="134">
        <f t="shared" si="14"/>
        <v>8</v>
      </c>
    </row>
    <row r="66" spans="2:17" ht="17.25" thickTop="1" thickBot="1" x14ac:dyDescent="0.3">
      <c r="B66" s="196" t="s">
        <v>36</v>
      </c>
      <c r="C66" s="88">
        <f t="shared" si="0"/>
        <v>0</v>
      </c>
      <c r="D66" s="89">
        <f t="shared" si="15"/>
        <v>0</v>
      </c>
      <c r="E66" s="88">
        <f t="shared" si="2"/>
        <v>0</v>
      </c>
      <c r="F66" s="89">
        <f t="shared" si="16"/>
        <v>0</v>
      </c>
      <c r="G66" s="88">
        <f t="shared" si="4"/>
        <v>0</v>
      </c>
      <c r="H66" s="89">
        <f t="shared" si="17"/>
        <v>0</v>
      </c>
      <c r="I66" s="88">
        <f t="shared" si="6"/>
        <v>0</v>
      </c>
      <c r="J66" s="89">
        <f t="shared" si="18"/>
        <v>0</v>
      </c>
      <c r="K66" s="88">
        <f t="shared" si="8"/>
        <v>0.66666666666666663</v>
      </c>
      <c r="L66" s="89">
        <f t="shared" si="19"/>
        <v>0.33333333333333331</v>
      </c>
      <c r="M66" s="88">
        <f t="shared" si="10"/>
        <v>0.7142857142857143</v>
      </c>
      <c r="N66" s="89">
        <f t="shared" si="20"/>
        <v>0.2857142857142857</v>
      </c>
      <c r="O66" s="88">
        <f t="shared" si="12"/>
        <v>0.70588235294117652</v>
      </c>
      <c r="P66" s="89">
        <f t="shared" si="21"/>
        <v>0.29411764705882354</v>
      </c>
      <c r="Q66" s="134">
        <f t="shared" si="14"/>
        <v>34</v>
      </c>
    </row>
    <row r="67" spans="2:17" ht="17.25" thickTop="1" thickBot="1" x14ac:dyDescent="0.3">
      <c r="B67" s="202" t="s">
        <v>37</v>
      </c>
      <c r="C67" s="86">
        <f t="shared" si="0"/>
        <v>0</v>
      </c>
      <c r="D67" s="87">
        <f t="shared" si="15"/>
        <v>0</v>
      </c>
      <c r="E67" s="86">
        <f t="shared" si="2"/>
        <v>8.3333333333333329E-2</v>
      </c>
      <c r="F67" s="87">
        <f t="shared" si="16"/>
        <v>0.91666666666666663</v>
      </c>
      <c r="G67" s="86">
        <f t="shared" si="4"/>
        <v>0</v>
      </c>
      <c r="H67" s="87">
        <f t="shared" si="17"/>
        <v>1</v>
      </c>
      <c r="I67" s="86">
        <f t="shared" si="6"/>
        <v>0.13333333333333333</v>
      </c>
      <c r="J67" s="87">
        <f t="shared" si="18"/>
        <v>0.8666666666666667</v>
      </c>
      <c r="K67" s="86">
        <f t="shared" si="8"/>
        <v>0.27149321266968324</v>
      </c>
      <c r="L67" s="87">
        <f t="shared" si="19"/>
        <v>0.72850678733031671</v>
      </c>
      <c r="M67" s="86">
        <f t="shared" si="10"/>
        <v>0.31216931216931215</v>
      </c>
      <c r="N67" s="87">
        <f t="shared" si="20"/>
        <v>0.68783068783068779</v>
      </c>
      <c r="O67" s="86">
        <f t="shared" si="12"/>
        <v>0.27827380952380953</v>
      </c>
      <c r="P67" s="87">
        <f t="shared" si="21"/>
        <v>0.72172619047619047</v>
      </c>
      <c r="Q67" s="138">
        <f t="shared" si="14"/>
        <v>672</v>
      </c>
    </row>
    <row r="68" spans="2:17" ht="17.25" thickTop="1" thickBot="1" x14ac:dyDescent="0.3">
      <c r="B68" s="203" t="s">
        <v>38</v>
      </c>
      <c r="C68" s="96">
        <f t="shared" si="0"/>
        <v>0</v>
      </c>
      <c r="D68" s="97">
        <f t="shared" si="15"/>
        <v>0</v>
      </c>
      <c r="E68" s="96">
        <f t="shared" si="2"/>
        <v>0.33333333333333331</v>
      </c>
      <c r="F68" s="97">
        <f t="shared" si="16"/>
        <v>0.66666666666666663</v>
      </c>
      <c r="G68" s="96">
        <f t="shared" si="4"/>
        <v>0</v>
      </c>
      <c r="H68" s="97">
        <f t="shared" si="17"/>
        <v>0</v>
      </c>
      <c r="I68" s="96">
        <f t="shared" si="6"/>
        <v>0.33333333333333331</v>
      </c>
      <c r="J68" s="97">
        <f t="shared" si="18"/>
        <v>0.66666666666666663</v>
      </c>
      <c r="K68" s="96">
        <f t="shared" si="8"/>
        <v>0.27906976744186046</v>
      </c>
      <c r="L68" s="97">
        <f t="shared" si="19"/>
        <v>0.72093023255813948</v>
      </c>
      <c r="M68" s="96">
        <f t="shared" si="10"/>
        <v>0.37234042553191488</v>
      </c>
      <c r="N68" s="97">
        <f t="shared" si="20"/>
        <v>0.62765957446808507</v>
      </c>
      <c r="O68" s="96">
        <f t="shared" si="12"/>
        <v>0.34210526315789475</v>
      </c>
      <c r="P68" s="97">
        <f t="shared" si="21"/>
        <v>0.65789473684210531</v>
      </c>
      <c r="Q68" s="139">
        <f t="shared" si="14"/>
        <v>152</v>
      </c>
    </row>
    <row r="69" spans="2:17" ht="17.25" thickTop="1" thickBot="1" x14ac:dyDescent="0.3">
      <c r="B69" s="196" t="s">
        <v>39</v>
      </c>
      <c r="C69" s="88">
        <f t="shared" si="0"/>
        <v>0</v>
      </c>
      <c r="D69" s="89">
        <f t="shared" si="15"/>
        <v>0</v>
      </c>
      <c r="E69" s="88">
        <f t="shared" si="2"/>
        <v>0</v>
      </c>
      <c r="F69" s="89">
        <f t="shared" si="16"/>
        <v>1</v>
      </c>
      <c r="G69" s="88">
        <f t="shared" si="4"/>
        <v>0</v>
      </c>
      <c r="H69" s="89">
        <f t="shared" si="17"/>
        <v>0</v>
      </c>
      <c r="I69" s="88">
        <f t="shared" si="6"/>
        <v>5.8823529411764705E-2</v>
      </c>
      <c r="J69" s="89">
        <f t="shared" si="18"/>
        <v>0.94117647058823528</v>
      </c>
      <c r="K69" s="88">
        <f t="shared" si="8"/>
        <v>0.18421052631578946</v>
      </c>
      <c r="L69" s="89">
        <f t="shared" si="19"/>
        <v>0.81578947368421051</v>
      </c>
      <c r="M69" s="88">
        <f t="shared" si="10"/>
        <v>0.12222222222222222</v>
      </c>
      <c r="N69" s="89">
        <f t="shared" si="20"/>
        <v>0.87777777777777777</v>
      </c>
      <c r="O69" s="88">
        <f t="shared" si="12"/>
        <v>0.12751677852348994</v>
      </c>
      <c r="P69" s="89">
        <f t="shared" si="21"/>
        <v>0.87248322147651003</v>
      </c>
      <c r="Q69" s="134">
        <f t="shared" si="14"/>
        <v>149</v>
      </c>
    </row>
    <row r="70" spans="2:17" ht="17.25" thickTop="1" thickBot="1" x14ac:dyDescent="0.3">
      <c r="B70" s="196" t="s">
        <v>40</v>
      </c>
      <c r="C70" s="88">
        <f t="shared" si="0"/>
        <v>0</v>
      </c>
      <c r="D70" s="89">
        <f t="shared" si="15"/>
        <v>0</v>
      </c>
      <c r="E70" s="88">
        <f t="shared" si="2"/>
        <v>0</v>
      </c>
      <c r="F70" s="89">
        <f t="shared" si="16"/>
        <v>0</v>
      </c>
      <c r="G70" s="88">
        <f t="shared" si="4"/>
        <v>0</v>
      </c>
      <c r="H70" s="89">
        <f t="shared" si="17"/>
        <v>0</v>
      </c>
      <c r="I70" s="88">
        <f t="shared" si="6"/>
        <v>0</v>
      </c>
      <c r="J70" s="89">
        <f t="shared" si="18"/>
        <v>1</v>
      </c>
      <c r="K70" s="88">
        <f t="shared" si="8"/>
        <v>0.14285714285714285</v>
      </c>
      <c r="L70" s="89">
        <f t="shared" si="19"/>
        <v>0.8571428571428571</v>
      </c>
      <c r="M70" s="88">
        <f t="shared" si="10"/>
        <v>0.2413793103448276</v>
      </c>
      <c r="N70" s="89">
        <f t="shared" si="20"/>
        <v>0.75862068965517238</v>
      </c>
      <c r="O70" s="88">
        <f t="shared" si="12"/>
        <v>0.20454545454545456</v>
      </c>
      <c r="P70" s="89">
        <f t="shared" si="21"/>
        <v>0.79545454545454541</v>
      </c>
      <c r="Q70" s="134">
        <f t="shared" si="14"/>
        <v>44</v>
      </c>
    </row>
    <row r="71" spans="2:17" ht="17.25" thickTop="1" thickBot="1" x14ac:dyDescent="0.3">
      <c r="B71" s="203" t="s">
        <v>41</v>
      </c>
      <c r="C71" s="96">
        <f t="shared" si="0"/>
        <v>0</v>
      </c>
      <c r="D71" s="97">
        <f t="shared" si="15"/>
        <v>0</v>
      </c>
      <c r="E71" s="96">
        <f t="shared" si="2"/>
        <v>0</v>
      </c>
      <c r="F71" s="97">
        <f t="shared" si="16"/>
        <v>1</v>
      </c>
      <c r="G71" s="96">
        <f t="shared" si="4"/>
        <v>0</v>
      </c>
      <c r="H71" s="97">
        <f t="shared" si="17"/>
        <v>0</v>
      </c>
      <c r="I71" s="96">
        <f t="shared" si="6"/>
        <v>0</v>
      </c>
      <c r="J71" s="97">
        <f t="shared" si="18"/>
        <v>1</v>
      </c>
      <c r="K71" s="96">
        <f t="shared" si="8"/>
        <v>0.13793103448275862</v>
      </c>
      <c r="L71" s="97">
        <f t="shared" si="19"/>
        <v>0.86206896551724133</v>
      </c>
      <c r="M71" s="96">
        <f t="shared" si="10"/>
        <v>0.2</v>
      </c>
      <c r="N71" s="97">
        <f t="shared" si="20"/>
        <v>0.8</v>
      </c>
      <c r="O71" s="96">
        <f t="shared" si="12"/>
        <v>0.15853658536585366</v>
      </c>
      <c r="P71" s="97">
        <f t="shared" si="21"/>
        <v>0.84146341463414631</v>
      </c>
      <c r="Q71" s="139">
        <f t="shared" si="14"/>
        <v>82</v>
      </c>
    </row>
    <row r="72" spans="2:17" ht="17.25" thickTop="1" thickBot="1" x14ac:dyDescent="0.3">
      <c r="B72" s="196" t="s">
        <v>42</v>
      </c>
      <c r="C72" s="88">
        <f t="shared" si="0"/>
        <v>0</v>
      </c>
      <c r="D72" s="89">
        <f t="shared" si="15"/>
        <v>0</v>
      </c>
      <c r="E72" s="88">
        <f t="shared" si="2"/>
        <v>0</v>
      </c>
      <c r="F72" s="89">
        <f t="shared" si="16"/>
        <v>0</v>
      </c>
      <c r="G72" s="88">
        <f t="shared" si="4"/>
        <v>0</v>
      </c>
      <c r="H72" s="89">
        <f t="shared" si="17"/>
        <v>0</v>
      </c>
      <c r="I72" s="88">
        <f t="shared" si="6"/>
        <v>0.25</v>
      </c>
      <c r="J72" s="89">
        <f t="shared" si="18"/>
        <v>0.75</v>
      </c>
      <c r="K72" s="88">
        <f t="shared" si="8"/>
        <v>0.47368421052631576</v>
      </c>
      <c r="L72" s="89">
        <f t="shared" si="19"/>
        <v>0.52631578947368418</v>
      </c>
      <c r="M72" s="88">
        <f t="shared" si="10"/>
        <v>0.68656716417910446</v>
      </c>
      <c r="N72" s="89">
        <f t="shared" si="20"/>
        <v>0.31343283582089554</v>
      </c>
      <c r="O72" s="88">
        <f t="shared" si="12"/>
        <v>0.55882352941176472</v>
      </c>
      <c r="P72" s="89">
        <f t="shared" si="21"/>
        <v>0.44117647058823528</v>
      </c>
      <c r="Q72" s="134">
        <f t="shared" si="14"/>
        <v>136</v>
      </c>
    </row>
    <row r="73" spans="2:17" ht="17.25" thickTop="1" thickBot="1" x14ac:dyDescent="0.3">
      <c r="B73" s="196" t="s">
        <v>43</v>
      </c>
      <c r="C73" s="88">
        <f t="shared" si="0"/>
        <v>0</v>
      </c>
      <c r="D73" s="89">
        <f t="shared" si="15"/>
        <v>0</v>
      </c>
      <c r="E73" s="88">
        <f t="shared" si="2"/>
        <v>0</v>
      </c>
      <c r="F73" s="89">
        <f t="shared" si="16"/>
        <v>1</v>
      </c>
      <c r="G73" s="88">
        <f t="shared" si="4"/>
        <v>0</v>
      </c>
      <c r="H73" s="89">
        <f t="shared" si="17"/>
        <v>1</v>
      </c>
      <c r="I73" s="88">
        <f t="shared" si="6"/>
        <v>0</v>
      </c>
      <c r="J73" s="89">
        <f t="shared" si="18"/>
        <v>1</v>
      </c>
      <c r="K73" s="88">
        <f t="shared" si="8"/>
        <v>0.2</v>
      </c>
      <c r="L73" s="89">
        <f t="shared" si="19"/>
        <v>0.8</v>
      </c>
      <c r="M73" s="88">
        <f t="shared" si="10"/>
        <v>0.18867924528301888</v>
      </c>
      <c r="N73" s="89">
        <f t="shared" si="20"/>
        <v>0.81132075471698117</v>
      </c>
      <c r="O73" s="88">
        <f t="shared" si="12"/>
        <v>0.16513761467889909</v>
      </c>
      <c r="P73" s="89">
        <f t="shared" si="21"/>
        <v>0.83486238532110091</v>
      </c>
      <c r="Q73" s="134">
        <f t="shared" si="14"/>
        <v>109</v>
      </c>
    </row>
    <row r="74" spans="2:17" ht="37.5" customHeight="1" thickTop="1" thickBot="1" x14ac:dyDescent="0.3">
      <c r="B74" s="205" t="s">
        <v>66</v>
      </c>
      <c r="C74" s="94">
        <f t="shared" si="0"/>
        <v>0</v>
      </c>
      <c r="D74" s="95">
        <f t="shared" si="15"/>
        <v>0</v>
      </c>
      <c r="E74" s="94">
        <f t="shared" si="2"/>
        <v>0</v>
      </c>
      <c r="F74" s="95">
        <f t="shared" si="16"/>
        <v>0</v>
      </c>
      <c r="G74" s="94">
        <f t="shared" si="4"/>
        <v>0</v>
      </c>
      <c r="H74" s="95">
        <f t="shared" si="17"/>
        <v>0</v>
      </c>
      <c r="I74" s="94">
        <f t="shared" si="6"/>
        <v>1</v>
      </c>
      <c r="J74" s="95">
        <f t="shared" si="18"/>
        <v>0</v>
      </c>
      <c r="K74" s="94">
        <f t="shared" si="8"/>
        <v>0.5</v>
      </c>
      <c r="L74" s="95">
        <f t="shared" si="19"/>
        <v>0.5</v>
      </c>
      <c r="M74" s="94">
        <f t="shared" si="10"/>
        <v>0.73228346456692917</v>
      </c>
      <c r="N74" s="95">
        <f t="shared" si="20"/>
        <v>0.26771653543307089</v>
      </c>
      <c r="O74" s="94">
        <f t="shared" si="12"/>
        <v>0.70833333333333337</v>
      </c>
      <c r="P74" s="95">
        <f t="shared" si="21"/>
        <v>0.29166666666666669</v>
      </c>
      <c r="Q74" s="137">
        <f t="shared" si="14"/>
        <v>144</v>
      </c>
    </row>
    <row r="75" spans="2:17" ht="17.25" thickTop="1" thickBot="1" x14ac:dyDescent="0.3">
      <c r="B75" s="203" t="s">
        <v>45</v>
      </c>
      <c r="C75" s="96">
        <f t="shared" si="0"/>
        <v>0</v>
      </c>
      <c r="D75" s="97">
        <f t="shared" si="15"/>
        <v>0</v>
      </c>
      <c r="E75" s="96">
        <f t="shared" si="2"/>
        <v>0</v>
      </c>
      <c r="F75" s="97">
        <f t="shared" si="16"/>
        <v>0</v>
      </c>
      <c r="G75" s="96">
        <f t="shared" si="4"/>
        <v>0</v>
      </c>
      <c r="H75" s="97">
        <f t="shared" si="17"/>
        <v>0</v>
      </c>
      <c r="I75" s="96">
        <f t="shared" si="6"/>
        <v>0</v>
      </c>
      <c r="J75" s="97">
        <f t="shared" si="18"/>
        <v>0</v>
      </c>
      <c r="K75" s="96">
        <f t="shared" si="8"/>
        <v>1</v>
      </c>
      <c r="L75" s="97">
        <f t="shared" si="19"/>
        <v>0</v>
      </c>
      <c r="M75" s="96">
        <f t="shared" si="10"/>
        <v>0.7931034482758621</v>
      </c>
      <c r="N75" s="97">
        <f t="shared" si="20"/>
        <v>0.20689655172413793</v>
      </c>
      <c r="O75" s="96">
        <f t="shared" si="12"/>
        <v>0.80434782608695654</v>
      </c>
      <c r="P75" s="97">
        <f t="shared" si="21"/>
        <v>0.19565217391304349</v>
      </c>
      <c r="Q75" s="139">
        <f t="shared" si="14"/>
        <v>92</v>
      </c>
    </row>
    <row r="76" spans="2:17" ht="17.25" thickTop="1" thickBot="1" x14ac:dyDescent="0.3">
      <c r="B76" s="196" t="s">
        <v>46</v>
      </c>
      <c r="C76" s="88">
        <f t="shared" si="0"/>
        <v>0</v>
      </c>
      <c r="D76" s="89">
        <f t="shared" si="15"/>
        <v>0</v>
      </c>
      <c r="E76" s="88">
        <f t="shared" si="2"/>
        <v>0</v>
      </c>
      <c r="F76" s="89">
        <f t="shared" si="16"/>
        <v>0</v>
      </c>
      <c r="G76" s="88">
        <f t="shared" si="4"/>
        <v>0</v>
      </c>
      <c r="H76" s="89">
        <f t="shared" si="17"/>
        <v>0</v>
      </c>
      <c r="I76" s="88">
        <f t="shared" si="6"/>
        <v>1</v>
      </c>
      <c r="J76" s="89">
        <f t="shared" si="18"/>
        <v>0</v>
      </c>
      <c r="K76" s="88">
        <f t="shared" si="8"/>
        <v>0</v>
      </c>
      <c r="L76" s="89">
        <f t="shared" si="19"/>
        <v>1</v>
      </c>
      <c r="M76" s="88">
        <f t="shared" si="10"/>
        <v>0.65714285714285714</v>
      </c>
      <c r="N76" s="89">
        <f t="shared" si="20"/>
        <v>0.34285714285714286</v>
      </c>
      <c r="O76" s="88">
        <f t="shared" si="12"/>
        <v>0.64864864864864868</v>
      </c>
      <c r="P76" s="89">
        <f t="shared" si="21"/>
        <v>0.35135135135135137</v>
      </c>
      <c r="Q76" s="134">
        <f t="shared" si="14"/>
        <v>37</v>
      </c>
    </row>
    <row r="77" spans="2:17" ht="17.25" thickTop="1" thickBot="1" x14ac:dyDescent="0.3">
      <c r="B77" s="196" t="s">
        <v>47</v>
      </c>
      <c r="C77" s="88">
        <f t="shared" si="0"/>
        <v>0</v>
      </c>
      <c r="D77" s="89">
        <f t="shared" si="15"/>
        <v>0</v>
      </c>
      <c r="E77" s="88">
        <f t="shared" si="2"/>
        <v>0</v>
      </c>
      <c r="F77" s="89">
        <f t="shared" si="16"/>
        <v>0</v>
      </c>
      <c r="G77" s="88">
        <f t="shared" si="4"/>
        <v>0</v>
      </c>
      <c r="H77" s="89">
        <f t="shared" si="17"/>
        <v>0</v>
      </c>
      <c r="I77" s="88">
        <f t="shared" si="6"/>
        <v>0</v>
      </c>
      <c r="J77" s="89">
        <f t="shared" si="18"/>
        <v>0</v>
      </c>
      <c r="K77" s="88">
        <f t="shared" si="8"/>
        <v>0</v>
      </c>
      <c r="L77" s="89">
        <f t="shared" si="19"/>
        <v>0</v>
      </c>
      <c r="M77" s="88">
        <f t="shared" si="10"/>
        <v>0</v>
      </c>
      <c r="N77" s="89">
        <f t="shared" si="20"/>
        <v>1</v>
      </c>
      <c r="O77" s="88">
        <f t="shared" si="12"/>
        <v>0</v>
      </c>
      <c r="P77" s="89">
        <f t="shared" si="21"/>
        <v>1</v>
      </c>
      <c r="Q77" s="134">
        <f t="shared" si="14"/>
        <v>1</v>
      </c>
    </row>
    <row r="78" spans="2:17" ht="17.25" thickTop="1" thickBot="1" x14ac:dyDescent="0.3">
      <c r="B78" s="196" t="s">
        <v>48</v>
      </c>
      <c r="C78" s="88">
        <f t="shared" si="0"/>
        <v>0</v>
      </c>
      <c r="D78" s="89">
        <f t="shared" si="15"/>
        <v>0</v>
      </c>
      <c r="E78" s="88">
        <f t="shared" si="2"/>
        <v>0</v>
      </c>
      <c r="F78" s="89">
        <f t="shared" si="16"/>
        <v>0</v>
      </c>
      <c r="G78" s="88">
        <f t="shared" si="4"/>
        <v>0</v>
      </c>
      <c r="H78" s="89">
        <f t="shared" si="17"/>
        <v>0</v>
      </c>
      <c r="I78" s="88">
        <f t="shared" si="6"/>
        <v>0</v>
      </c>
      <c r="J78" s="89">
        <f t="shared" si="18"/>
        <v>0</v>
      </c>
      <c r="K78" s="88">
        <f t="shared" si="8"/>
        <v>0.3</v>
      </c>
      <c r="L78" s="89">
        <f t="shared" si="19"/>
        <v>0.7</v>
      </c>
      <c r="M78" s="88">
        <f t="shared" si="10"/>
        <v>0.25</v>
      </c>
      <c r="N78" s="89">
        <f t="shared" si="20"/>
        <v>0.75</v>
      </c>
      <c r="O78" s="88">
        <f t="shared" si="12"/>
        <v>0.2857142857142857</v>
      </c>
      <c r="P78" s="89">
        <f t="shared" si="21"/>
        <v>0.7142857142857143</v>
      </c>
      <c r="Q78" s="134">
        <f t="shared" si="14"/>
        <v>14</v>
      </c>
    </row>
    <row r="79" spans="2:17" ht="34.5" customHeight="1" thickTop="1" thickBot="1" x14ac:dyDescent="0.3">
      <c r="B79" s="205" t="s">
        <v>67</v>
      </c>
      <c r="C79" s="94">
        <f t="shared" si="0"/>
        <v>0</v>
      </c>
      <c r="D79" s="95">
        <f t="shared" si="15"/>
        <v>1</v>
      </c>
      <c r="E79" s="94">
        <f t="shared" si="2"/>
        <v>0</v>
      </c>
      <c r="F79" s="95">
        <f t="shared" si="16"/>
        <v>0</v>
      </c>
      <c r="G79" s="94">
        <f t="shared" si="4"/>
        <v>0</v>
      </c>
      <c r="H79" s="95">
        <f t="shared" si="17"/>
        <v>0</v>
      </c>
      <c r="I79" s="94">
        <f t="shared" si="6"/>
        <v>0</v>
      </c>
      <c r="J79" s="95">
        <f t="shared" si="18"/>
        <v>0</v>
      </c>
      <c r="K79" s="94">
        <f t="shared" si="8"/>
        <v>0.33333333333333331</v>
      </c>
      <c r="L79" s="95">
        <f t="shared" si="19"/>
        <v>0.66666666666666663</v>
      </c>
      <c r="M79" s="94">
        <f t="shared" si="10"/>
        <v>0.67469879518072284</v>
      </c>
      <c r="N79" s="95">
        <f t="shared" si="20"/>
        <v>0.3253012048192771</v>
      </c>
      <c r="O79" s="94">
        <f t="shared" si="12"/>
        <v>0.64444444444444449</v>
      </c>
      <c r="P79" s="95">
        <f t="shared" si="21"/>
        <v>0.35555555555555557</v>
      </c>
      <c r="Q79" s="137">
        <f t="shared" si="14"/>
        <v>90</v>
      </c>
    </row>
    <row r="80" spans="2:17" ht="17.25" thickTop="1" thickBot="1" x14ac:dyDescent="0.3">
      <c r="B80" s="196" t="s">
        <v>50</v>
      </c>
      <c r="C80" s="88">
        <f t="shared" si="0"/>
        <v>0</v>
      </c>
      <c r="D80" s="89">
        <f t="shared" si="15"/>
        <v>1</v>
      </c>
      <c r="E80" s="88">
        <f t="shared" si="2"/>
        <v>0</v>
      </c>
      <c r="F80" s="89">
        <f t="shared" si="16"/>
        <v>0</v>
      </c>
      <c r="G80" s="88">
        <f t="shared" si="4"/>
        <v>0</v>
      </c>
      <c r="H80" s="89">
        <f t="shared" si="17"/>
        <v>0</v>
      </c>
      <c r="I80" s="88">
        <f t="shared" si="6"/>
        <v>0</v>
      </c>
      <c r="J80" s="89">
        <f t="shared" si="18"/>
        <v>0</v>
      </c>
      <c r="K80" s="88">
        <f t="shared" si="8"/>
        <v>0</v>
      </c>
      <c r="L80" s="89">
        <f t="shared" si="19"/>
        <v>1</v>
      </c>
      <c r="M80" s="88">
        <f t="shared" si="10"/>
        <v>0.66666666666666663</v>
      </c>
      <c r="N80" s="89">
        <f t="shared" si="20"/>
        <v>0.33333333333333331</v>
      </c>
      <c r="O80" s="88">
        <f t="shared" si="12"/>
        <v>0.59090909090909094</v>
      </c>
      <c r="P80" s="89">
        <f t="shared" si="21"/>
        <v>0.40909090909090912</v>
      </c>
      <c r="Q80" s="134">
        <f t="shared" si="14"/>
        <v>44</v>
      </c>
    </row>
    <row r="81" spans="2:17" ht="17.25" thickTop="1" thickBot="1" x14ac:dyDescent="0.3">
      <c r="B81" s="196" t="s">
        <v>51</v>
      </c>
      <c r="C81" s="88">
        <f t="shared" si="0"/>
        <v>0</v>
      </c>
      <c r="D81" s="89">
        <f t="shared" si="15"/>
        <v>0</v>
      </c>
      <c r="E81" s="88">
        <f t="shared" si="2"/>
        <v>0</v>
      </c>
      <c r="F81" s="89">
        <f t="shared" si="16"/>
        <v>0</v>
      </c>
      <c r="G81" s="88">
        <f t="shared" si="4"/>
        <v>0</v>
      </c>
      <c r="H81" s="89">
        <f t="shared" si="17"/>
        <v>0</v>
      </c>
      <c r="I81" s="88">
        <f t="shared" si="6"/>
        <v>0</v>
      </c>
      <c r="J81" s="89">
        <f t="shared" si="18"/>
        <v>0</v>
      </c>
      <c r="K81" s="88">
        <f t="shared" si="8"/>
        <v>1</v>
      </c>
      <c r="L81" s="89">
        <f t="shared" si="19"/>
        <v>0</v>
      </c>
      <c r="M81" s="88">
        <f t="shared" si="10"/>
        <v>0.64864864864864868</v>
      </c>
      <c r="N81" s="89">
        <f t="shared" si="20"/>
        <v>0.35135135135135137</v>
      </c>
      <c r="O81" s="88">
        <f t="shared" si="12"/>
        <v>0.65789473684210531</v>
      </c>
      <c r="P81" s="89">
        <f t="shared" si="21"/>
        <v>0.34210526315789475</v>
      </c>
      <c r="Q81" s="134">
        <f t="shared" si="14"/>
        <v>38</v>
      </c>
    </row>
    <row r="82" spans="2:17" ht="17.25" thickTop="1" thickBot="1" x14ac:dyDescent="0.3">
      <c r="B82" s="196" t="s">
        <v>52</v>
      </c>
      <c r="C82" s="88">
        <f t="shared" si="0"/>
        <v>0</v>
      </c>
      <c r="D82" s="89">
        <f t="shared" si="15"/>
        <v>0</v>
      </c>
      <c r="E82" s="88">
        <f t="shared" si="2"/>
        <v>0</v>
      </c>
      <c r="F82" s="89">
        <f t="shared" si="16"/>
        <v>0</v>
      </c>
      <c r="G82" s="88">
        <f t="shared" si="4"/>
        <v>0</v>
      </c>
      <c r="H82" s="89">
        <f t="shared" si="17"/>
        <v>0</v>
      </c>
      <c r="I82" s="88">
        <f t="shared" si="6"/>
        <v>0</v>
      </c>
      <c r="J82" s="89">
        <f t="shared" si="18"/>
        <v>0</v>
      </c>
      <c r="K82" s="88">
        <f t="shared" si="8"/>
        <v>1</v>
      </c>
      <c r="L82" s="89">
        <f t="shared" si="19"/>
        <v>0</v>
      </c>
      <c r="M82" s="88">
        <f t="shared" si="10"/>
        <v>0.8571428571428571</v>
      </c>
      <c r="N82" s="89">
        <f t="shared" si="20"/>
        <v>0.14285714285714285</v>
      </c>
      <c r="O82" s="88">
        <f t="shared" si="12"/>
        <v>0.875</v>
      </c>
      <c r="P82" s="89">
        <f t="shared" si="21"/>
        <v>0.125</v>
      </c>
      <c r="Q82" s="134">
        <f t="shared" si="14"/>
        <v>8</v>
      </c>
    </row>
    <row r="83" spans="2:17" ht="39.75" customHeight="1" thickTop="1" thickBot="1" x14ac:dyDescent="0.3">
      <c r="B83" s="205" t="s">
        <v>53</v>
      </c>
      <c r="C83" s="94">
        <f t="shared" si="0"/>
        <v>0</v>
      </c>
      <c r="D83" s="95">
        <f t="shared" si="15"/>
        <v>0</v>
      </c>
      <c r="E83" s="94">
        <f t="shared" si="2"/>
        <v>0</v>
      </c>
      <c r="F83" s="95">
        <f t="shared" si="16"/>
        <v>0</v>
      </c>
      <c r="G83" s="94">
        <f t="shared" si="4"/>
        <v>0</v>
      </c>
      <c r="H83" s="95">
        <f t="shared" si="17"/>
        <v>0</v>
      </c>
      <c r="I83" s="94">
        <f t="shared" si="6"/>
        <v>0</v>
      </c>
      <c r="J83" s="95">
        <f t="shared" si="18"/>
        <v>0</v>
      </c>
      <c r="K83" s="94">
        <f t="shared" si="8"/>
        <v>0</v>
      </c>
      <c r="L83" s="95">
        <f t="shared" si="19"/>
        <v>0</v>
      </c>
      <c r="M83" s="94">
        <f t="shared" si="10"/>
        <v>1</v>
      </c>
      <c r="N83" s="95">
        <f t="shared" si="20"/>
        <v>0</v>
      </c>
      <c r="O83" s="94">
        <f t="shared" si="12"/>
        <v>1</v>
      </c>
      <c r="P83" s="95">
        <f t="shared" si="21"/>
        <v>0</v>
      </c>
      <c r="Q83" s="137">
        <f t="shared" si="14"/>
        <v>7</v>
      </c>
    </row>
    <row r="84" spans="2:17" ht="17.25" thickTop="1" thickBot="1" x14ac:dyDescent="0.3">
      <c r="B84" s="196" t="s">
        <v>54</v>
      </c>
      <c r="C84" s="88">
        <f t="shared" si="0"/>
        <v>0</v>
      </c>
      <c r="D84" s="89">
        <f t="shared" si="15"/>
        <v>0</v>
      </c>
      <c r="E84" s="88">
        <f t="shared" si="2"/>
        <v>0</v>
      </c>
      <c r="F84" s="89">
        <f t="shared" si="16"/>
        <v>0</v>
      </c>
      <c r="G84" s="88">
        <f t="shared" si="4"/>
        <v>0</v>
      </c>
      <c r="H84" s="89">
        <f t="shared" si="17"/>
        <v>0</v>
      </c>
      <c r="I84" s="88">
        <f t="shared" si="6"/>
        <v>0</v>
      </c>
      <c r="J84" s="89">
        <f t="shared" si="18"/>
        <v>0</v>
      </c>
      <c r="K84" s="88">
        <f t="shared" si="8"/>
        <v>0</v>
      </c>
      <c r="L84" s="89">
        <f t="shared" si="19"/>
        <v>0</v>
      </c>
      <c r="M84" s="88">
        <f t="shared" si="10"/>
        <v>1</v>
      </c>
      <c r="N84" s="89">
        <f t="shared" si="20"/>
        <v>0</v>
      </c>
      <c r="O84" s="88">
        <f t="shared" si="12"/>
        <v>1</v>
      </c>
      <c r="P84" s="89">
        <f t="shared" si="21"/>
        <v>0</v>
      </c>
      <c r="Q84" s="134">
        <f t="shared" si="14"/>
        <v>7</v>
      </c>
    </row>
    <row r="85" spans="2:17" ht="17.25" thickTop="1" thickBot="1" x14ac:dyDescent="0.3">
      <c r="B85" s="196" t="s">
        <v>68</v>
      </c>
      <c r="C85" s="88">
        <f t="shared" si="0"/>
        <v>0</v>
      </c>
      <c r="D85" s="89">
        <f t="shared" si="15"/>
        <v>0</v>
      </c>
      <c r="E85" s="88">
        <f t="shared" si="2"/>
        <v>0</v>
      </c>
      <c r="F85" s="89">
        <f t="shared" si="16"/>
        <v>0</v>
      </c>
      <c r="G85" s="88">
        <f t="shared" si="4"/>
        <v>0</v>
      </c>
      <c r="H85" s="89">
        <f t="shared" si="17"/>
        <v>0</v>
      </c>
      <c r="I85" s="88">
        <f t="shared" si="6"/>
        <v>0</v>
      </c>
      <c r="J85" s="89">
        <f t="shared" si="18"/>
        <v>0</v>
      </c>
      <c r="K85" s="88">
        <f t="shared" si="8"/>
        <v>0</v>
      </c>
      <c r="L85" s="89">
        <f t="shared" si="19"/>
        <v>0</v>
      </c>
      <c r="M85" s="88">
        <f t="shared" si="10"/>
        <v>0</v>
      </c>
      <c r="N85" s="89">
        <f t="shared" si="20"/>
        <v>0</v>
      </c>
      <c r="O85" s="88">
        <f t="shared" si="12"/>
        <v>0</v>
      </c>
      <c r="P85" s="89">
        <f t="shared" si="21"/>
        <v>0</v>
      </c>
      <c r="Q85" s="134">
        <f t="shared" si="14"/>
        <v>0</v>
      </c>
    </row>
    <row r="86" spans="2:17" ht="17.25" thickTop="1" thickBot="1" x14ac:dyDescent="0.3">
      <c r="B86" s="196" t="s">
        <v>69</v>
      </c>
      <c r="C86" s="88">
        <f t="shared" si="0"/>
        <v>0</v>
      </c>
      <c r="D86" s="89">
        <f t="shared" si="15"/>
        <v>0</v>
      </c>
      <c r="E86" s="88">
        <f t="shared" si="2"/>
        <v>0</v>
      </c>
      <c r="F86" s="89">
        <f t="shared" si="16"/>
        <v>0</v>
      </c>
      <c r="G86" s="88">
        <f t="shared" si="4"/>
        <v>0</v>
      </c>
      <c r="H86" s="89">
        <f t="shared" si="17"/>
        <v>0</v>
      </c>
      <c r="I86" s="88">
        <f t="shared" si="6"/>
        <v>0</v>
      </c>
      <c r="J86" s="89">
        <f t="shared" si="18"/>
        <v>0</v>
      </c>
      <c r="K86" s="88">
        <f t="shared" si="8"/>
        <v>0</v>
      </c>
      <c r="L86" s="89">
        <f t="shared" si="19"/>
        <v>0</v>
      </c>
      <c r="M86" s="88">
        <f t="shared" si="10"/>
        <v>0</v>
      </c>
      <c r="N86" s="89">
        <f t="shared" si="20"/>
        <v>0</v>
      </c>
      <c r="O86" s="88">
        <f t="shared" si="12"/>
        <v>0</v>
      </c>
      <c r="P86" s="89">
        <f t="shared" si="21"/>
        <v>0</v>
      </c>
      <c r="Q86" s="134">
        <f t="shared" si="14"/>
        <v>0</v>
      </c>
    </row>
    <row r="87" spans="2:17" ht="17.25" thickTop="1" thickBot="1" x14ac:dyDescent="0.3">
      <c r="B87" s="205" t="s">
        <v>57</v>
      </c>
      <c r="C87" s="94">
        <f t="shared" si="0"/>
        <v>0</v>
      </c>
      <c r="D87" s="95">
        <f t="shared" si="15"/>
        <v>0</v>
      </c>
      <c r="E87" s="94">
        <f t="shared" si="2"/>
        <v>0</v>
      </c>
      <c r="F87" s="95">
        <f t="shared" si="16"/>
        <v>0</v>
      </c>
      <c r="G87" s="94">
        <f t="shared" si="4"/>
        <v>1</v>
      </c>
      <c r="H87" s="95">
        <f t="shared" si="17"/>
        <v>0</v>
      </c>
      <c r="I87" s="94">
        <f t="shared" si="6"/>
        <v>1</v>
      </c>
      <c r="J87" s="95">
        <f t="shared" si="18"/>
        <v>0</v>
      </c>
      <c r="K87" s="94">
        <f t="shared" si="8"/>
        <v>0.34375</v>
      </c>
      <c r="L87" s="95">
        <f t="shared" si="19"/>
        <v>0.65625</v>
      </c>
      <c r="M87" s="94">
        <f t="shared" si="10"/>
        <v>0.52631578947368418</v>
      </c>
      <c r="N87" s="95">
        <f t="shared" si="20"/>
        <v>0.47368421052631576</v>
      </c>
      <c r="O87" s="94">
        <f t="shared" si="12"/>
        <v>0.45833333333333331</v>
      </c>
      <c r="P87" s="95">
        <f t="shared" si="21"/>
        <v>0.54166666666666663</v>
      </c>
      <c r="Q87" s="137">
        <f t="shared" si="14"/>
        <v>72</v>
      </c>
    </row>
    <row r="88" spans="2:17" ht="17.25" thickTop="1" thickBot="1" x14ac:dyDescent="0.3">
      <c r="B88" s="196" t="s">
        <v>58</v>
      </c>
      <c r="C88" s="88">
        <f t="shared" si="0"/>
        <v>0</v>
      </c>
      <c r="D88" s="89">
        <f t="shared" si="15"/>
        <v>0</v>
      </c>
      <c r="E88" s="88">
        <f t="shared" si="2"/>
        <v>0</v>
      </c>
      <c r="F88" s="89">
        <f t="shared" si="16"/>
        <v>0</v>
      </c>
      <c r="G88" s="88">
        <f t="shared" si="4"/>
        <v>1</v>
      </c>
      <c r="H88" s="89">
        <f t="shared" si="17"/>
        <v>0</v>
      </c>
      <c r="I88" s="88">
        <f t="shared" si="6"/>
        <v>0</v>
      </c>
      <c r="J88" s="89">
        <f t="shared" si="18"/>
        <v>0</v>
      </c>
      <c r="K88" s="88">
        <f t="shared" si="8"/>
        <v>0.33333333333333331</v>
      </c>
      <c r="L88" s="89">
        <f t="shared" si="19"/>
        <v>0.66666666666666663</v>
      </c>
      <c r="M88" s="88">
        <f t="shared" si="10"/>
        <v>0.3</v>
      </c>
      <c r="N88" s="89">
        <f t="shared" si="20"/>
        <v>0.7</v>
      </c>
      <c r="O88" s="88">
        <f t="shared" si="12"/>
        <v>0.35714285714285715</v>
      </c>
      <c r="P88" s="89">
        <f t="shared" si="21"/>
        <v>0.6428571428571429</v>
      </c>
      <c r="Q88" s="134">
        <f t="shared" si="14"/>
        <v>14</v>
      </c>
    </row>
    <row r="89" spans="2:17" ht="17.25" thickTop="1" thickBot="1" x14ac:dyDescent="0.3">
      <c r="B89" s="196" t="s">
        <v>59</v>
      </c>
      <c r="C89" s="88">
        <f t="shared" si="0"/>
        <v>0</v>
      </c>
      <c r="D89" s="89">
        <f t="shared" si="15"/>
        <v>0</v>
      </c>
      <c r="E89" s="88">
        <f t="shared" si="2"/>
        <v>0</v>
      </c>
      <c r="F89" s="89">
        <f t="shared" si="16"/>
        <v>0</v>
      </c>
      <c r="G89" s="88">
        <f t="shared" si="4"/>
        <v>0</v>
      </c>
      <c r="H89" s="89">
        <f t="shared" si="17"/>
        <v>0</v>
      </c>
      <c r="I89" s="88">
        <f t="shared" si="6"/>
        <v>1</v>
      </c>
      <c r="J89" s="89">
        <f t="shared" si="18"/>
        <v>0</v>
      </c>
      <c r="K89" s="88">
        <f t="shared" si="8"/>
        <v>0.34615384615384615</v>
      </c>
      <c r="L89" s="89">
        <f t="shared" si="19"/>
        <v>0.65384615384615385</v>
      </c>
      <c r="M89" s="88">
        <f t="shared" si="10"/>
        <v>0.52380952380952384</v>
      </c>
      <c r="N89" s="89">
        <f t="shared" si="20"/>
        <v>0.47619047619047616</v>
      </c>
      <c r="O89" s="88">
        <f t="shared" si="12"/>
        <v>0.4375</v>
      </c>
      <c r="P89" s="89">
        <f t="shared" si="21"/>
        <v>0.5625</v>
      </c>
      <c r="Q89" s="134">
        <f t="shared" si="14"/>
        <v>48</v>
      </c>
    </row>
    <row r="90" spans="2:17" ht="17.25" thickTop="1" thickBot="1" x14ac:dyDescent="0.3">
      <c r="B90" s="196" t="s">
        <v>60</v>
      </c>
      <c r="C90" s="88">
        <f t="shared" si="0"/>
        <v>0</v>
      </c>
      <c r="D90" s="89">
        <f t="shared" si="15"/>
        <v>0</v>
      </c>
      <c r="E90" s="88">
        <f t="shared" si="2"/>
        <v>0</v>
      </c>
      <c r="F90" s="89">
        <f t="shared" si="16"/>
        <v>0</v>
      </c>
      <c r="G90" s="88">
        <f t="shared" si="4"/>
        <v>0</v>
      </c>
      <c r="H90" s="89">
        <f t="shared" si="17"/>
        <v>0</v>
      </c>
      <c r="I90" s="88">
        <f t="shared" si="6"/>
        <v>0</v>
      </c>
      <c r="J90" s="89">
        <f t="shared" si="18"/>
        <v>0</v>
      </c>
      <c r="K90" s="88">
        <f t="shared" si="8"/>
        <v>0.33333333333333331</v>
      </c>
      <c r="L90" s="89">
        <f t="shared" si="19"/>
        <v>0.66666666666666663</v>
      </c>
      <c r="M90" s="88">
        <f t="shared" si="10"/>
        <v>0.8571428571428571</v>
      </c>
      <c r="N90" s="89">
        <f t="shared" si="20"/>
        <v>0.14285714285714285</v>
      </c>
      <c r="O90" s="88">
        <f t="shared" si="12"/>
        <v>0.7</v>
      </c>
      <c r="P90" s="89">
        <f t="shared" si="21"/>
        <v>0.3</v>
      </c>
      <c r="Q90" s="134">
        <f t="shared" si="14"/>
        <v>10</v>
      </c>
    </row>
    <row r="91" spans="2:17" ht="17.25" thickTop="1" thickBot="1" x14ac:dyDescent="0.3">
      <c r="B91" s="200" t="s">
        <v>61</v>
      </c>
      <c r="C91" s="94">
        <f t="shared" si="0"/>
        <v>0</v>
      </c>
      <c r="D91" s="95">
        <f t="shared" si="15"/>
        <v>0</v>
      </c>
      <c r="E91" s="94">
        <f t="shared" si="2"/>
        <v>0</v>
      </c>
      <c r="F91" s="95">
        <f t="shared" si="16"/>
        <v>0</v>
      </c>
      <c r="G91" s="94">
        <f t="shared" si="4"/>
        <v>0</v>
      </c>
      <c r="H91" s="95">
        <f t="shared" si="17"/>
        <v>0</v>
      </c>
      <c r="I91" s="94">
        <f t="shared" si="6"/>
        <v>1</v>
      </c>
      <c r="J91" s="95">
        <f t="shared" si="18"/>
        <v>0</v>
      </c>
      <c r="K91" s="94">
        <f t="shared" si="8"/>
        <v>0.4</v>
      </c>
      <c r="L91" s="95">
        <f t="shared" si="19"/>
        <v>0.6</v>
      </c>
      <c r="M91" s="94">
        <f t="shared" si="10"/>
        <v>0.72727272727272729</v>
      </c>
      <c r="N91" s="95">
        <f t="shared" si="20"/>
        <v>0.27272727272727271</v>
      </c>
      <c r="O91" s="94">
        <f t="shared" si="12"/>
        <v>0.70491803278688525</v>
      </c>
      <c r="P91" s="95">
        <f t="shared" si="21"/>
        <v>0.29508196721311475</v>
      </c>
      <c r="Q91" s="137">
        <f t="shared" si="14"/>
        <v>61</v>
      </c>
    </row>
    <row r="92" spans="2:17" ht="17.25" thickTop="1" thickBot="1" x14ac:dyDescent="0.3">
      <c r="B92" s="206" t="s">
        <v>62</v>
      </c>
      <c r="C92" s="90">
        <f t="shared" si="0"/>
        <v>0</v>
      </c>
      <c r="D92" s="91">
        <f t="shared" si="15"/>
        <v>0</v>
      </c>
      <c r="E92" s="90">
        <f t="shared" si="2"/>
        <v>0</v>
      </c>
      <c r="F92" s="91">
        <f t="shared" si="16"/>
        <v>0</v>
      </c>
      <c r="G92" s="90">
        <f t="shared" si="4"/>
        <v>0</v>
      </c>
      <c r="H92" s="91">
        <f t="shared" si="17"/>
        <v>0</v>
      </c>
      <c r="I92" s="90">
        <f t="shared" si="6"/>
        <v>1</v>
      </c>
      <c r="J92" s="91">
        <f t="shared" si="18"/>
        <v>0</v>
      </c>
      <c r="K92" s="90">
        <f t="shared" si="8"/>
        <v>0.4</v>
      </c>
      <c r="L92" s="91">
        <f t="shared" si="19"/>
        <v>0.6</v>
      </c>
      <c r="M92" s="90">
        <f t="shared" si="10"/>
        <v>0.72727272727272729</v>
      </c>
      <c r="N92" s="91">
        <f t="shared" si="20"/>
        <v>0.27272727272727271</v>
      </c>
      <c r="O92" s="90">
        <f t="shared" si="12"/>
        <v>0.70491803278688525</v>
      </c>
      <c r="P92" s="91">
        <f t="shared" si="21"/>
        <v>0.29508196721311475</v>
      </c>
      <c r="Q92" s="135">
        <f t="shared" si="14"/>
        <v>61</v>
      </c>
    </row>
    <row r="93" spans="2:17" ht="17.25" thickTop="1" thickBot="1" x14ac:dyDescent="0.3">
      <c r="B93" s="208" t="s">
        <v>63</v>
      </c>
      <c r="C93" s="92">
        <f t="shared" si="0"/>
        <v>0</v>
      </c>
      <c r="D93" s="93">
        <f t="shared" si="15"/>
        <v>0</v>
      </c>
      <c r="E93" s="92">
        <f t="shared" si="2"/>
        <v>0</v>
      </c>
      <c r="F93" s="93">
        <f t="shared" si="16"/>
        <v>0</v>
      </c>
      <c r="G93" s="92">
        <f t="shared" si="4"/>
        <v>0</v>
      </c>
      <c r="H93" s="93">
        <f t="shared" si="17"/>
        <v>0</v>
      </c>
      <c r="I93" s="92">
        <f t="shared" si="6"/>
        <v>0</v>
      </c>
      <c r="J93" s="93">
        <f t="shared" si="18"/>
        <v>0</v>
      </c>
      <c r="K93" s="92">
        <f t="shared" si="8"/>
        <v>0</v>
      </c>
      <c r="L93" s="93">
        <f t="shared" si="19"/>
        <v>1</v>
      </c>
      <c r="M93" s="92">
        <f t="shared" si="10"/>
        <v>0.25</v>
      </c>
      <c r="N93" s="93">
        <f t="shared" si="20"/>
        <v>0.75</v>
      </c>
      <c r="O93" s="92">
        <f t="shared" si="12"/>
        <v>0.22222222222222221</v>
      </c>
      <c r="P93" s="93">
        <f t="shared" si="21"/>
        <v>0.77777777777777779</v>
      </c>
      <c r="Q93" s="136">
        <f t="shared" si="14"/>
        <v>9</v>
      </c>
    </row>
    <row r="94" spans="2:17" ht="17.25" thickTop="1" thickBot="1" x14ac:dyDescent="0.3">
      <c r="B94" s="210" t="s">
        <v>63</v>
      </c>
      <c r="C94" s="98">
        <f t="shared" si="0"/>
        <v>0</v>
      </c>
      <c r="D94" s="99">
        <f t="shared" si="15"/>
        <v>0</v>
      </c>
      <c r="E94" s="100">
        <f t="shared" si="2"/>
        <v>0</v>
      </c>
      <c r="F94" s="99">
        <f t="shared" si="16"/>
        <v>0</v>
      </c>
      <c r="G94" s="100">
        <f t="shared" si="4"/>
        <v>0</v>
      </c>
      <c r="H94" s="99">
        <f t="shared" si="17"/>
        <v>0</v>
      </c>
      <c r="I94" s="100">
        <f t="shared" si="6"/>
        <v>0</v>
      </c>
      <c r="J94" s="99">
        <f t="shared" si="18"/>
        <v>0</v>
      </c>
      <c r="K94" s="100">
        <f t="shared" si="8"/>
        <v>0</v>
      </c>
      <c r="L94" s="99">
        <f t="shared" si="19"/>
        <v>1</v>
      </c>
      <c r="M94" s="100">
        <f t="shared" si="10"/>
        <v>0.25</v>
      </c>
      <c r="N94" s="99">
        <f t="shared" si="20"/>
        <v>0.75</v>
      </c>
      <c r="O94" s="100">
        <f t="shared" si="12"/>
        <v>0.22222222222222221</v>
      </c>
      <c r="P94" s="99">
        <f t="shared" si="21"/>
        <v>0.77777777777777779</v>
      </c>
      <c r="Q94" s="140">
        <f t="shared" si="14"/>
        <v>9</v>
      </c>
    </row>
    <row r="95" spans="2:17" ht="19.5" thickBot="1" x14ac:dyDescent="0.3">
      <c r="B95" s="213" t="s">
        <v>70</v>
      </c>
      <c r="C95" s="101">
        <f t="shared" si="0"/>
        <v>0</v>
      </c>
      <c r="D95" s="102">
        <f t="shared" si="15"/>
        <v>1</v>
      </c>
      <c r="E95" s="101">
        <f t="shared" si="2"/>
        <v>5.5555555555555552E-2</v>
      </c>
      <c r="F95" s="103">
        <f t="shared" si="16"/>
        <v>0.94444444444444442</v>
      </c>
      <c r="G95" s="101">
        <f t="shared" si="4"/>
        <v>0.5</v>
      </c>
      <c r="H95" s="103">
        <f t="shared" si="17"/>
        <v>0.5</v>
      </c>
      <c r="I95" s="101">
        <f t="shared" si="6"/>
        <v>0.26506024096385544</v>
      </c>
      <c r="J95" s="103">
        <f t="shared" si="18"/>
        <v>0.73493975903614461</v>
      </c>
      <c r="K95" s="101">
        <f t="shared" si="8"/>
        <v>0.38427947598253276</v>
      </c>
      <c r="L95" s="103">
        <f t="shared" si="19"/>
        <v>0.61572052401746724</v>
      </c>
      <c r="M95" s="101">
        <f t="shared" si="10"/>
        <v>0.54261141516810008</v>
      </c>
      <c r="N95" s="103">
        <f t="shared" si="20"/>
        <v>0.45738858483189992</v>
      </c>
      <c r="O95" s="101">
        <f t="shared" si="12"/>
        <v>0.48534201954397393</v>
      </c>
      <c r="P95" s="103">
        <f t="shared" si="21"/>
        <v>0.51465798045602607</v>
      </c>
      <c r="Q95" s="141">
        <f t="shared" si="14"/>
        <v>1842</v>
      </c>
    </row>
  </sheetData>
  <mergeCells count="22">
    <mergeCell ref="B2:Q2"/>
    <mergeCell ref="M53:N53"/>
    <mergeCell ref="M7:N7"/>
    <mergeCell ref="C52:N52"/>
    <mergeCell ref="O52:P53"/>
    <mergeCell ref="Q52:Q54"/>
    <mergeCell ref="K53:L53"/>
    <mergeCell ref="B53:B54"/>
    <mergeCell ref="C53:D53"/>
    <mergeCell ref="E53:F53"/>
    <mergeCell ref="G53:H53"/>
    <mergeCell ref="I53:J53"/>
    <mergeCell ref="B3:Q3"/>
    <mergeCell ref="C6:N6"/>
    <mergeCell ref="O6:P7"/>
    <mergeCell ref="Q6:Q8"/>
    <mergeCell ref="K7:L7"/>
    <mergeCell ref="B7:B8"/>
    <mergeCell ref="C7:D7"/>
    <mergeCell ref="E7:F7"/>
    <mergeCell ref="G7:H7"/>
    <mergeCell ref="I7:J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Q95"/>
  <sheetViews>
    <sheetView showGridLines="0" topLeftCell="C58" zoomScale="60" zoomScaleNormal="60" workbookViewId="0">
      <selection activeCell="I25" sqref="I25"/>
    </sheetView>
  </sheetViews>
  <sheetFormatPr baseColWidth="10" defaultColWidth="11.42578125" defaultRowHeight="15" x14ac:dyDescent="0.25"/>
  <cols>
    <col min="2" max="2" width="41.42578125" bestFit="1" customWidth="1"/>
    <col min="3" max="3" width="17.28515625" customWidth="1"/>
    <col min="4" max="4" width="10.42578125" customWidth="1"/>
    <col min="5" max="5" width="24.28515625" customWidth="1"/>
    <col min="6" max="6" width="24.42578125" customWidth="1"/>
    <col min="7" max="7" width="25.28515625" customWidth="1"/>
    <col min="8" max="8" width="25.140625" bestFit="1" customWidth="1"/>
    <col min="9" max="17" width="10.7109375" customWidth="1"/>
  </cols>
  <sheetData>
    <row r="1" spans="2:17" ht="15.75" customHeight="1" thickBot="1" x14ac:dyDescent="0.3"/>
    <row r="2" spans="2:17" ht="43.5" customHeight="1" thickTop="1" x14ac:dyDescent="0.4">
      <c r="B2" s="365" t="str">
        <f>+CONCATENATE("ESTADOS ACADÉMICOS ",'Portada informe E.A.'!A1," POR PROGRAMAS ACADÉMICOS")</f>
        <v>ESTADOS ACADÉMICOS 2023-2 POR PROGRAMAS ACADÉMICOS</v>
      </c>
      <c r="C2" s="355"/>
      <c r="D2" s="355"/>
      <c r="E2" s="355"/>
      <c r="F2" s="355"/>
      <c r="G2" s="355"/>
      <c r="H2" s="356"/>
    </row>
    <row r="3" spans="2:17" ht="43.5" customHeight="1" thickBot="1" x14ac:dyDescent="0.3">
      <c r="B3" s="350" t="s">
        <v>104</v>
      </c>
      <c r="C3" s="351"/>
      <c r="D3" s="351"/>
      <c r="E3" s="351"/>
      <c r="F3" s="351"/>
      <c r="G3" s="351"/>
      <c r="H3" s="352"/>
      <c r="I3" s="5"/>
      <c r="J3" s="5"/>
      <c r="K3" s="5"/>
      <c r="L3" s="5"/>
      <c r="M3" s="5"/>
      <c r="N3" s="5"/>
      <c r="O3" s="5"/>
      <c r="P3" s="5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5">
      <c r="B6" s="333" t="s">
        <v>77</v>
      </c>
      <c r="C6" s="334"/>
      <c r="D6" s="334"/>
      <c r="E6" s="334"/>
      <c r="F6" s="334"/>
      <c r="G6" s="334"/>
      <c r="H6" s="334"/>
    </row>
    <row r="7" spans="2:17" ht="15" customHeight="1" x14ac:dyDescent="0.25">
      <c r="B7" s="336" t="s">
        <v>17</v>
      </c>
      <c r="C7" s="336" t="s">
        <v>78</v>
      </c>
      <c r="D7" s="336" t="s">
        <v>79</v>
      </c>
      <c r="E7" s="338" t="s">
        <v>80</v>
      </c>
      <c r="F7" s="336" t="s">
        <v>81</v>
      </c>
      <c r="G7" s="336" t="s">
        <v>82</v>
      </c>
      <c r="H7" s="336" t="s">
        <v>72</v>
      </c>
    </row>
    <row r="8" spans="2:17" ht="15.75" customHeight="1" thickBot="1" x14ac:dyDescent="0.3">
      <c r="B8" s="337"/>
      <c r="C8" s="337"/>
      <c r="D8" s="337"/>
      <c r="E8" s="339"/>
      <c r="F8" s="337"/>
      <c r="G8" s="337"/>
      <c r="H8" s="337"/>
    </row>
    <row r="9" spans="2:17" ht="20.25" customHeight="1" thickBot="1" x14ac:dyDescent="0.3">
      <c r="B9" s="7" t="s">
        <v>25</v>
      </c>
      <c r="C9" s="71">
        <v>154</v>
      </c>
      <c r="D9" s="8">
        <v>19</v>
      </c>
      <c r="E9" s="9">
        <v>0</v>
      </c>
      <c r="F9" s="8">
        <v>0</v>
      </c>
      <c r="G9" s="8">
        <v>0</v>
      </c>
      <c r="H9" s="8">
        <v>173</v>
      </c>
    </row>
    <row r="10" spans="2:17" ht="20.25" customHeight="1" thickTop="1" thickBot="1" x14ac:dyDescent="0.3">
      <c r="B10" s="10" t="s">
        <v>26</v>
      </c>
      <c r="C10" s="72">
        <v>33</v>
      </c>
      <c r="D10" s="72">
        <v>5</v>
      </c>
      <c r="E10" s="72">
        <v>0</v>
      </c>
      <c r="F10" s="72">
        <v>0</v>
      </c>
      <c r="G10" s="72">
        <v>0</v>
      </c>
      <c r="H10" s="11">
        <v>38</v>
      </c>
    </row>
    <row r="11" spans="2:17" ht="20.25" customHeight="1" thickTop="1" thickBot="1" x14ac:dyDescent="0.3">
      <c r="B11" s="10" t="s">
        <v>27</v>
      </c>
      <c r="C11" s="72">
        <v>99</v>
      </c>
      <c r="D11" s="72">
        <v>14</v>
      </c>
      <c r="E11" s="72">
        <v>0</v>
      </c>
      <c r="F11" s="72">
        <v>0</v>
      </c>
      <c r="G11" s="72">
        <v>0</v>
      </c>
      <c r="H11" s="11">
        <v>113</v>
      </c>
    </row>
    <row r="12" spans="2:17" ht="17.25" thickTop="1" thickBot="1" x14ac:dyDescent="0.3">
      <c r="B12" s="10" t="s">
        <v>28</v>
      </c>
      <c r="C12" s="72">
        <v>22</v>
      </c>
      <c r="D12" s="72">
        <v>0</v>
      </c>
      <c r="E12" s="72">
        <v>0</v>
      </c>
      <c r="F12" s="72">
        <v>0</v>
      </c>
      <c r="G12" s="72">
        <v>0</v>
      </c>
      <c r="H12" s="11">
        <v>22</v>
      </c>
    </row>
    <row r="13" spans="2:17" ht="47.25" customHeight="1" thickTop="1" thickBot="1" x14ac:dyDescent="0.3">
      <c r="B13" s="23" t="s">
        <v>29</v>
      </c>
      <c r="C13" s="73">
        <v>145</v>
      </c>
      <c r="D13" s="17">
        <v>33</v>
      </c>
      <c r="E13" s="18">
        <v>0</v>
      </c>
      <c r="F13" s="17">
        <v>1</v>
      </c>
      <c r="G13" s="17">
        <v>0</v>
      </c>
      <c r="H13" s="17">
        <v>179</v>
      </c>
    </row>
    <row r="14" spans="2:17" ht="17.25" thickTop="1" thickBot="1" x14ac:dyDescent="0.3">
      <c r="B14" s="10" t="s">
        <v>30</v>
      </c>
      <c r="C14" s="72">
        <v>80</v>
      </c>
      <c r="D14" s="72">
        <v>33</v>
      </c>
      <c r="E14" s="72">
        <v>0</v>
      </c>
      <c r="F14" s="72">
        <v>1</v>
      </c>
      <c r="G14" s="72">
        <v>0</v>
      </c>
      <c r="H14" s="11">
        <v>114</v>
      </c>
    </row>
    <row r="15" spans="2:17" ht="17.25" thickTop="1" thickBot="1" x14ac:dyDescent="0.3">
      <c r="B15" s="10" t="s">
        <v>31</v>
      </c>
      <c r="C15" s="72">
        <v>22</v>
      </c>
      <c r="D15" s="72">
        <v>0</v>
      </c>
      <c r="E15" s="72">
        <v>0</v>
      </c>
      <c r="F15" s="72">
        <v>0</v>
      </c>
      <c r="G15" s="72">
        <v>0</v>
      </c>
      <c r="H15" s="11">
        <v>22</v>
      </c>
    </row>
    <row r="16" spans="2:17" ht="17.25" thickTop="1" thickBot="1" x14ac:dyDescent="0.3">
      <c r="B16" s="10" t="s">
        <v>32</v>
      </c>
      <c r="C16" s="72">
        <v>43</v>
      </c>
      <c r="D16" s="72">
        <v>0</v>
      </c>
      <c r="E16" s="72">
        <v>0</v>
      </c>
      <c r="F16" s="72">
        <v>0</v>
      </c>
      <c r="G16" s="72">
        <v>0</v>
      </c>
      <c r="H16" s="11">
        <v>43</v>
      </c>
    </row>
    <row r="17" spans="2:8" ht="17.25" thickTop="1" thickBot="1" x14ac:dyDescent="0.3">
      <c r="B17" s="16" t="s">
        <v>33</v>
      </c>
      <c r="C17" s="73">
        <v>284</v>
      </c>
      <c r="D17" s="17">
        <v>145</v>
      </c>
      <c r="E17" s="18">
        <v>3</v>
      </c>
      <c r="F17" s="17">
        <v>3</v>
      </c>
      <c r="G17" s="17">
        <v>0</v>
      </c>
      <c r="H17" s="17">
        <v>435</v>
      </c>
    </row>
    <row r="18" spans="2:8" ht="17.25" thickTop="1" thickBot="1" x14ac:dyDescent="0.3">
      <c r="B18" s="10" t="s">
        <v>34</v>
      </c>
      <c r="C18" s="72">
        <v>248</v>
      </c>
      <c r="D18" s="72">
        <v>139</v>
      </c>
      <c r="E18" s="72">
        <v>3</v>
      </c>
      <c r="F18" s="72">
        <v>3</v>
      </c>
      <c r="G18" s="72">
        <v>0</v>
      </c>
      <c r="H18" s="11">
        <v>393</v>
      </c>
    </row>
    <row r="19" spans="2:8" ht="17.25" thickTop="1" thickBot="1" x14ac:dyDescent="0.3">
      <c r="B19" s="10" t="s">
        <v>35</v>
      </c>
      <c r="C19" s="72">
        <v>8</v>
      </c>
      <c r="D19" s="72">
        <v>0</v>
      </c>
      <c r="E19" s="72">
        <v>0</v>
      </c>
      <c r="F19" s="72">
        <v>0</v>
      </c>
      <c r="G19" s="72">
        <v>0</v>
      </c>
      <c r="H19" s="11">
        <v>8</v>
      </c>
    </row>
    <row r="20" spans="2:8" ht="17.25" thickTop="1" thickBot="1" x14ac:dyDescent="0.3">
      <c r="B20" s="10" t="s">
        <v>36</v>
      </c>
      <c r="C20" s="72">
        <v>28</v>
      </c>
      <c r="D20" s="72">
        <v>6</v>
      </c>
      <c r="E20" s="72">
        <v>0</v>
      </c>
      <c r="F20" s="72">
        <v>0</v>
      </c>
      <c r="G20" s="72">
        <v>0</v>
      </c>
      <c r="H20" s="11">
        <v>34</v>
      </c>
    </row>
    <row r="21" spans="2:8" ht="17.25" thickTop="1" thickBot="1" x14ac:dyDescent="0.3">
      <c r="B21" s="16" t="s">
        <v>37</v>
      </c>
      <c r="C21" s="73">
        <v>378</v>
      </c>
      <c r="D21" s="73">
        <v>282</v>
      </c>
      <c r="E21" s="73">
        <v>6</v>
      </c>
      <c r="F21" s="73">
        <v>6</v>
      </c>
      <c r="G21" s="73">
        <v>0</v>
      </c>
      <c r="H21" s="17">
        <v>672</v>
      </c>
    </row>
    <row r="22" spans="2:8" ht="17.25" thickTop="1" thickBot="1" x14ac:dyDescent="0.3">
      <c r="B22" s="20" t="s">
        <v>38</v>
      </c>
      <c r="C22" s="72">
        <v>94</v>
      </c>
      <c r="D22" s="72">
        <v>55</v>
      </c>
      <c r="E22" s="72">
        <v>2</v>
      </c>
      <c r="F22" s="72">
        <v>1</v>
      </c>
      <c r="G22" s="72">
        <v>0</v>
      </c>
      <c r="H22" s="21">
        <v>152</v>
      </c>
    </row>
    <row r="23" spans="2:8" ht="17.25" thickTop="1" thickBot="1" x14ac:dyDescent="0.3">
      <c r="B23" s="10" t="s">
        <v>39</v>
      </c>
      <c r="C23" s="72">
        <v>90</v>
      </c>
      <c r="D23" s="72">
        <v>55</v>
      </c>
      <c r="E23" s="72">
        <v>3</v>
      </c>
      <c r="F23" s="72">
        <v>1</v>
      </c>
      <c r="G23" s="72">
        <v>0</v>
      </c>
      <c r="H23" s="11">
        <v>149</v>
      </c>
    </row>
    <row r="24" spans="2:8" ht="17.25" thickTop="1" thickBot="1" x14ac:dyDescent="0.3">
      <c r="B24" s="10" t="s">
        <v>40</v>
      </c>
      <c r="C24" s="72">
        <v>29</v>
      </c>
      <c r="D24" s="72">
        <v>15</v>
      </c>
      <c r="E24" s="72">
        <v>0</v>
      </c>
      <c r="F24" s="72">
        <v>0</v>
      </c>
      <c r="G24" s="72">
        <v>0</v>
      </c>
      <c r="H24" s="11">
        <v>44</v>
      </c>
    </row>
    <row r="25" spans="2:8" ht="17.25" thickTop="1" thickBot="1" x14ac:dyDescent="0.3">
      <c r="B25" s="10" t="s">
        <v>41</v>
      </c>
      <c r="C25" s="72">
        <v>45</v>
      </c>
      <c r="D25" s="72">
        <v>35</v>
      </c>
      <c r="E25" s="72">
        <v>1</v>
      </c>
      <c r="F25" s="72">
        <v>1</v>
      </c>
      <c r="G25" s="72">
        <v>0</v>
      </c>
      <c r="H25" s="11">
        <v>82</v>
      </c>
    </row>
    <row r="26" spans="2:8" ht="17.25" thickTop="1" thickBot="1" x14ac:dyDescent="0.3">
      <c r="B26" s="10" t="s">
        <v>42</v>
      </c>
      <c r="C26" s="72">
        <v>67</v>
      </c>
      <c r="D26" s="72">
        <v>69</v>
      </c>
      <c r="E26" s="72">
        <v>0</v>
      </c>
      <c r="F26" s="72">
        <v>0</v>
      </c>
      <c r="G26" s="72">
        <v>0</v>
      </c>
      <c r="H26" s="11">
        <v>136</v>
      </c>
    </row>
    <row r="27" spans="2:8" ht="17.25" thickTop="1" thickBot="1" x14ac:dyDescent="0.3">
      <c r="B27" s="10" t="s">
        <v>43</v>
      </c>
      <c r="C27" s="72">
        <v>53</v>
      </c>
      <c r="D27" s="72">
        <v>53</v>
      </c>
      <c r="E27" s="72">
        <v>0</v>
      </c>
      <c r="F27" s="72">
        <v>3</v>
      </c>
      <c r="G27" s="72">
        <v>0</v>
      </c>
      <c r="H27" s="11">
        <v>109</v>
      </c>
    </row>
    <row r="28" spans="2:8" ht="40.5" customHeight="1" thickTop="1" thickBot="1" x14ac:dyDescent="0.3">
      <c r="B28" s="23" t="s">
        <v>44</v>
      </c>
      <c r="C28" s="73">
        <v>127</v>
      </c>
      <c r="D28" s="73">
        <v>17</v>
      </c>
      <c r="E28" s="73">
        <v>0</v>
      </c>
      <c r="F28" s="73">
        <v>0</v>
      </c>
      <c r="G28" s="73">
        <v>0</v>
      </c>
      <c r="H28" s="17">
        <v>144</v>
      </c>
    </row>
    <row r="29" spans="2:8" ht="17.25" thickTop="1" thickBot="1" x14ac:dyDescent="0.3">
      <c r="B29" s="10" t="s">
        <v>45</v>
      </c>
      <c r="C29" s="72">
        <v>87</v>
      </c>
      <c r="D29" s="72">
        <v>5</v>
      </c>
      <c r="E29" s="72">
        <v>0</v>
      </c>
      <c r="F29" s="72">
        <v>0</v>
      </c>
      <c r="G29" s="72">
        <v>0</v>
      </c>
      <c r="H29" s="11">
        <v>92</v>
      </c>
    </row>
    <row r="30" spans="2:8" ht="17.25" thickTop="1" thickBot="1" x14ac:dyDescent="0.3">
      <c r="B30" s="10" t="s">
        <v>46</v>
      </c>
      <c r="C30" s="72">
        <v>35</v>
      </c>
      <c r="D30" s="72">
        <v>2</v>
      </c>
      <c r="E30" s="72">
        <v>0</v>
      </c>
      <c r="F30" s="72">
        <v>0</v>
      </c>
      <c r="G30" s="72">
        <v>0</v>
      </c>
      <c r="H30" s="11">
        <v>37</v>
      </c>
    </row>
    <row r="31" spans="2:8" ht="17.25" thickTop="1" thickBot="1" x14ac:dyDescent="0.3">
      <c r="B31" s="10" t="s">
        <v>47</v>
      </c>
      <c r="C31" s="72">
        <v>1</v>
      </c>
      <c r="D31" s="72">
        <v>0</v>
      </c>
      <c r="E31" s="72">
        <v>0</v>
      </c>
      <c r="F31" s="72">
        <v>0</v>
      </c>
      <c r="G31" s="72">
        <v>0</v>
      </c>
      <c r="H31" s="11">
        <v>1</v>
      </c>
    </row>
    <row r="32" spans="2:8" ht="17.25" thickTop="1" thickBot="1" x14ac:dyDescent="0.3">
      <c r="B32" s="10" t="s">
        <v>48</v>
      </c>
      <c r="C32" s="72">
        <v>4</v>
      </c>
      <c r="D32" s="72">
        <v>10</v>
      </c>
      <c r="E32" s="72">
        <v>0</v>
      </c>
      <c r="F32" s="72">
        <v>0</v>
      </c>
      <c r="G32" s="72">
        <v>0</v>
      </c>
      <c r="H32" s="11">
        <v>14</v>
      </c>
    </row>
    <row r="33" spans="2:8" ht="36.75" customHeight="1" thickTop="1" thickBot="1" x14ac:dyDescent="0.3">
      <c r="B33" s="23" t="s">
        <v>49</v>
      </c>
      <c r="C33" s="73">
        <v>83</v>
      </c>
      <c r="D33" s="17">
        <v>6</v>
      </c>
      <c r="E33" s="18">
        <v>0</v>
      </c>
      <c r="F33" s="17">
        <v>1</v>
      </c>
      <c r="G33" s="17">
        <v>0</v>
      </c>
      <c r="H33" s="17">
        <v>90</v>
      </c>
    </row>
    <row r="34" spans="2:8" ht="17.25" thickTop="1" thickBot="1" x14ac:dyDescent="0.3">
      <c r="B34" s="10" t="s">
        <v>50</v>
      </c>
      <c r="C34" s="72">
        <v>39</v>
      </c>
      <c r="D34" s="72">
        <v>4</v>
      </c>
      <c r="E34" s="72">
        <v>0</v>
      </c>
      <c r="F34" s="72">
        <v>1</v>
      </c>
      <c r="G34" s="72">
        <v>0</v>
      </c>
      <c r="H34" s="11">
        <v>44</v>
      </c>
    </row>
    <row r="35" spans="2:8" ht="17.25" thickTop="1" thickBot="1" x14ac:dyDescent="0.3">
      <c r="B35" s="10" t="s">
        <v>51</v>
      </c>
      <c r="C35" s="72">
        <v>37</v>
      </c>
      <c r="D35" s="72">
        <v>1</v>
      </c>
      <c r="E35" s="72">
        <v>0</v>
      </c>
      <c r="F35" s="72">
        <v>0</v>
      </c>
      <c r="G35" s="72">
        <v>0</v>
      </c>
      <c r="H35" s="11">
        <v>38</v>
      </c>
    </row>
    <row r="36" spans="2:8" ht="17.25" thickTop="1" thickBot="1" x14ac:dyDescent="0.3">
      <c r="B36" s="10" t="s">
        <v>52</v>
      </c>
      <c r="C36" s="72">
        <v>7</v>
      </c>
      <c r="D36" s="72">
        <v>1</v>
      </c>
      <c r="E36" s="72">
        <v>0</v>
      </c>
      <c r="F36" s="72">
        <v>0</v>
      </c>
      <c r="G36" s="72">
        <v>0</v>
      </c>
      <c r="H36" s="11">
        <v>8</v>
      </c>
    </row>
    <row r="37" spans="2:8" ht="41.25" customHeight="1" thickTop="1" thickBot="1" x14ac:dyDescent="0.3">
      <c r="B37" s="16" t="s">
        <v>53</v>
      </c>
      <c r="C37" s="73">
        <v>7</v>
      </c>
      <c r="D37" s="17">
        <v>0</v>
      </c>
      <c r="E37" s="18">
        <v>0</v>
      </c>
      <c r="F37" s="17">
        <v>0</v>
      </c>
      <c r="G37" s="17">
        <v>0</v>
      </c>
      <c r="H37" s="17">
        <v>7</v>
      </c>
    </row>
    <row r="38" spans="2:8" ht="17.25" thickTop="1" thickBot="1" x14ac:dyDescent="0.3">
      <c r="B38" s="10" t="s">
        <v>54</v>
      </c>
      <c r="C38" s="72">
        <v>7</v>
      </c>
      <c r="D38" s="72">
        <v>0</v>
      </c>
      <c r="E38" s="72">
        <v>0</v>
      </c>
      <c r="F38" s="72">
        <v>0</v>
      </c>
      <c r="G38" s="72">
        <v>0</v>
      </c>
      <c r="H38" s="11">
        <v>7</v>
      </c>
    </row>
    <row r="39" spans="2:8" ht="17.25" thickTop="1" thickBot="1" x14ac:dyDescent="0.3">
      <c r="B39" s="10" t="s">
        <v>55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11">
        <v>0</v>
      </c>
    </row>
    <row r="40" spans="2:8" ht="17.25" thickTop="1" thickBot="1" x14ac:dyDescent="0.3">
      <c r="B40" s="10" t="s">
        <v>56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11">
        <v>0</v>
      </c>
    </row>
    <row r="41" spans="2:8" ht="17.25" thickTop="1" thickBot="1" x14ac:dyDescent="0.3">
      <c r="B41" s="16" t="s">
        <v>57</v>
      </c>
      <c r="C41" s="73">
        <v>38</v>
      </c>
      <c r="D41" s="17">
        <v>34</v>
      </c>
      <c r="E41" s="18">
        <v>0</v>
      </c>
      <c r="F41" s="17">
        <v>0</v>
      </c>
      <c r="G41" s="17">
        <v>0</v>
      </c>
      <c r="H41" s="17">
        <v>72</v>
      </c>
    </row>
    <row r="42" spans="2:8" ht="17.25" thickTop="1" thickBot="1" x14ac:dyDescent="0.3">
      <c r="B42" s="10" t="s">
        <v>58</v>
      </c>
      <c r="C42" s="72">
        <v>10</v>
      </c>
      <c r="D42" s="72">
        <v>4</v>
      </c>
      <c r="E42" s="72">
        <v>0</v>
      </c>
      <c r="F42" s="72">
        <v>0</v>
      </c>
      <c r="G42" s="72">
        <v>0</v>
      </c>
      <c r="H42" s="11">
        <v>14</v>
      </c>
    </row>
    <row r="43" spans="2:8" ht="17.25" thickTop="1" thickBot="1" x14ac:dyDescent="0.3">
      <c r="B43" s="10" t="s">
        <v>59</v>
      </c>
      <c r="C43" s="72">
        <v>21</v>
      </c>
      <c r="D43" s="72">
        <v>27</v>
      </c>
      <c r="E43" s="72">
        <v>0</v>
      </c>
      <c r="F43" s="72">
        <v>0</v>
      </c>
      <c r="G43" s="72">
        <v>0</v>
      </c>
      <c r="H43" s="11">
        <v>48</v>
      </c>
    </row>
    <row r="44" spans="2:8" ht="17.25" thickTop="1" thickBot="1" x14ac:dyDescent="0.3">
      <c r="B44" s="10" t="s">
        <v>60</v>
      </c>
      <c r="C44" s="72">
        <v>7</v>
      </c>
      <c r="D44" s="72">
        <v>3</v>
      </c>
      <c r="E44" s="72">
        <v>0</v>
      </c>
      <c r="F44" s="72">
        <v>0</v>
      </c>
      <c r="G44" s="72">
        <v>0</v>
      </c>
      <c r="H44" s="11">
        <v>10</v>
      </c>
    </row>
    <row r="45" spans="2:8" ht="17.25" thickTop="1" thickBot="1" x14ac:dyDescent="0.3">
      <c r="B45" s="16" t="s">
        <v>61</v>
      </c>
      <c r="C45" s="73">
        <v>55</v>
      </c>
      <c r="D45" s="73">
        <v>6</v>
      </c>
      <c r="E45" s="73">
        <v>0</v>
      </c>
      <c r="F45" s="73">
        <v>0</v>
      </c>
      <c r="G45" s="73">
        <v>0</v>
      </c>
      <c r="H45" s="17">
        <v>61</v>
      </c>
    </row>
    <row r="46" spans="2:8" ht="17.25" thickTop="1" thickBot="1" x14ac:dyDescent="0.3">
      <c r="B46" s="10" t="s">
        <v>62</v>
      </c>
      <c r="C46" s="72">
        <v>55</v>
      </c>
      <c r="D46" s="72">
        <v>6</v>
      </c>
      <c r="E46" s="72">
        <v>0</v>
      </c>
      <c r="F46" s="72">
        <v>0</v>
      </c>
      <c r="G46" s="72">
        <v>0</v>
      </c>
      <c r="H46" s="11">
        <v>61</v>
      </c>
    </row>
    <row r="47" spans="2:8" ht="17.25" thickTop="1" thickBot="1" x14ac:dyDescent="0.3">
      <c r="B47" s="16" t="s">
        <v>63</v>
      </c>
      <c r="C47" s="73">
        <v>8</v>
      </c>
      <c r="D47" s="73">
        <v>1</v>
      </c>
      <c r="E47" s="73">
        <v>0</v>
      </c>
      <c r="F47" s="73">
        <v>0</v>
      </c>
      <c r="G47" s="73">
        <v>0</v>
      </c>
      <c r="H47" s="17">
        <v>9</v>
      </c>
    </row>
    <row r="48" spans="2:8" ht="15" customHeight="1" thickTop="1" thickBot="1" x14ac:dyDescent="0.3">
      <c r="B48" s="29" t="s">
        <v>63</v>
      </c>
      <c r="C48" s="72">
        <v>8</v>
      </c>
      <c r="D48" s="72">
        <v>1</v>
      </c>
      <c r="E48" s="72">
        <v>0</v>
      </c>
      <c r="F48" s="72">
        <v>0</v>
      </c>
      <c r="G48" s="72">
        <v>0</v>
      </c>
      <c r="H48" s="24">
        <v>9</v>
      </c>
    </row>
    <row r="49" spans="2:8" ht="20.25" thickTop="1" thickBot="1" x14ac:dyDescent="0.3">
      <c r="B49" s="74" t="s">
        <v>70</v>
      </c>
      <c r="C49" s="75">
        <v>1279</v>
      </c>
      <c r="D49" s="76">
        <v>543</v>
      </c>
      <c r="E49" s="77">
        <v>9</v>
      </c>
      <c r="F49" s="76">
        <v>11</v>
      </c>
      <c r="G49" s="76">
        <v>0</v>
      </c>
      <c r="H49" s="78">
        <v>1842</v>
      </c>
    </row>
    <row r="50" spans="2:8" ht="15" customHeight="1" x14ac:dyDescent="0.25">
      <c r="B50" s="38"/>
      <c r="C50" s="38"/>
      <c r="D50" s="38"/>
      <c r="E50" s="38"/>
      <c r="F50" s="38"/>
      <c r="G50" s="38"/>
      <c r="H50" s="38"/>
    </row>
    <row r="51" spans="2:8" ht="15" customHeight="1" thickBot="1" x14ac:dyDescent="0.3">
      <c r="B51" s="38"/>
      <c r="C51" s="38"/>
      <c r="D51" s="38"/>
      <c r="E51" s="38"/>
      <c r="F51" s="38"/>
      <c r="G51" s="38"/>
      <c r="H51" s="38"/>
    </row>
    <row r="52" spans="2:8" ht="21" thickBot="1" x14ac:dyDescent="0.35">
      <c r="B52" s="333" t="str">
        <f>B6</f>
        <v>ESTADOS ACADÉMICOS 2023-1</v>
      </c>
      <c r="C52" s="334"/>
      <c r="D52" s="334"/>
      <c r="E52" s="334"/>
      <c r="F52" s="334"/>
      <c r="G52" s="334"/>
      <c r="H52" s="334"/>
    </row>
    <row r="53" spans="2:8" ht="15" customHeight="1" x14ac:dyDescent="0.25">
      <c r="B53" s="336" t="s">
        <v>17</v>
      </c>
      <c r="C53" s="336" t="s">
        <v>78</v>
      </c>
      <c r="D53" s="336" t="s">
        <v>79</v>
      </c>
      <c r="E53" s="338" t="s">
        <v>80</v>
      </c>
      <c r="F53" s="336" t="s">
        <v>81</v>
      </c>
      <c r="G53" s="336" t="s">
        <v>82</v>
      </c>
      <c r="H53" s="336" t="s">
        <v>72</v>
      </c>
    </row>
    <row r="54" spans="2:8" ht="15.75" customHeight="1" thickBot="1" x14ac:dyDescent="0.3">
      <c r="B54" s="337"/>
      <c r="C54" s="337"/>
      <c r="D54" s="337"/>
      <c r="E54" s="339"/>
      <c r="F54" s="337"/>
      <c r="G54" s="337"/>
      <c r="H54" s="337"/>
    </row>
    <row r="55" spans="2:8" ht="16.5" thickBot="1" x14ac:dyDescent="0.3">
      <c r="B55" s="7" t="s">
        <v>25</v>
      </c>
      <c r="C55" s="125">
        <v>0.89017341040462428</v>
      </c>
      <c r="D55" s="105">
        <v>0.10982658959537572</v>
      </c>
      <c r="E55" s="106">
        <v>0</v>
      </c>
      <c r="F55" s="105">
        <v>0</v>
      </c>
      <c r="G55" s="105">
        <v>0</v>
      </c>
      <c r="H55" s="8">
        <v>173</v>
      </c>
    </row>
    <row r="56" spans="2:8" ht="17.25" thickTop="1" thickBot="1" x14ac:dyDescent="0.3">
      <c r="B56" s="10" t="s">
        <v>26</v>
      </c>
      <c r="C56" s="126">
        <v>0.86842105263157898</v>
      </c>
      <c r="D56" s="107">
        <v>0.13157894736842105</v>
      </c>
      <c r="E56" s="108">
        <v>0</v>
      </c>
      <c r="F56" s="107">
        <v>0</v>
      </c>
      <c r="G56" s="107">
        <v>0</v>
      </c>
      <c r="H56" s="11">
        <v>38</v>
      </c>
    </row>
    <row r="57" spans="2:8" ht="17.25" thickTop="1" thickBot="1" x14ac:dyDescent="0.3">
      <c r="B57" s="10" t="s">
        <v>27</v>
      </c>
      <c r="C57" s="126">
        <v>0.87610619469026552</v>
      </c>
      <c r="D57" s="107">
        <v>0.12389380530973451</v>
      </c>
      <c r="E57" s="108">
        <v>0</v>
      </c>
      <c r="F57" s="107">
        <v>0</v>
      </c>
      <c r="G57" s="107">
        <v>0</v>
      </c>
      <c r="H57" s="11">
        <v>113</v>
      </c>
    </row>
    <row r="58" spans="2:8" ht="17.25" thickTop="1" thickBot="1" x14ac:dyDescent="0.3">
      <c r="B58" s="10" t="s">
        <v>28</v>
      </c>
      <c r="C58" s="126">
        <v>1</v>
      </c>
      <c r="D58" s="107">
        <v>0</v>
      </c>
      <c r="E58" s="108">
        <v>0</v>
      </c>
      <c r="F58" s="107">
        <v>0</v>
      </c>
      <c r="G58" s="107">
        <v>0</v>
      </c>
      <c r="H58" s="11">
        <v>22</v>
      </c>
    </row>
    <row r="59" spans="2:8" ht="54" customHeight="1" thickTop="1" thickBot="1" x14ac:dyDescent="0.3">
      <c r="B59" s="23" t="s">
        <v>65</v>
      </c>
      <c r="C59" s="127">
        <v>0.81005586592178769</v>
      </c>
      <c r="D59" s="111">
        <v>0.18435754189944134</v>
      </c>
      <c r="E59" s="112">
        <v>0</v>
      </c>
      <c r="F59" s="111">
        <v>5.5865921787709499E-3</v>
      </c>
      <c r="G59" s="111">
        <v>0</v>
      </c>
      <c r="H59" s="17">
        <v>179</v>
      </c>
    </row>
    <row r="60" spans="2:8" ht="17.25" thickTop="1" thickBot="1" x14ac:dyDescent="0.3">
      <c r="B60" s="10" t="s">
        <v>30</v>
      </c>
      <c r="C60" s="126">
        <v>0.70175438596491224</v>
      </c>
      <c r="D60" s="107">
        <v>0.28947368421052633</v>
      </c>
      <c r="E60" s="108">
        <v>0</v>
      </c>
      <c r="F60" s="107">
        <v>8.771929824561403E-3</v>
      </c>
      <c r="G60" s="107">
        <v>0</v>
      </c>
      <c r="H60" s="11">
        <v>114</v>
      </c>
    </row>
    <row r="61" spans="2:8" ht="17.25" thickTop="1" thickBot="1" x14ac:dyDescent="0.3">
      <c r="B61" s="10" t="s">
        <v>31</v>
      </c>
      <c r="C61" s="126">
        <v>1</v>
      </c>
      <c r="D61" s="107">
        <v>0</v>
      </c>
      <c r="E61" s="108">
        <v>0</v>
      </c>
      <c r="F61" s="107">
        <v>0</v>
      </c>
      <c r="G61" s="107">
        <v>0</v>
      </c>
      <c r="H61" s="11">
        <v>22</v>
      </c>
    </row>
    <row r="62" spans="2:8" ht="17.25" thickTop="1" thickBot="1" x14ac:dyDescent="0.3">
      <c r="B62" s="10" t="s">
        <v>32</v>
      </c>
      <c r="C62" s="126">
        <v>1</v>
      </c>
      <c r="D62" s="107">
        <v>0</v>
      </c>
      <c r="E62" s="108">
        <v>0</v>
      </c>
      <c r="F62" s="107">
        <v>0</v>
      </c>
      <c r="G62" s="107">
        <v>0</v>
      </c>
      <c r="H62" s="11">
        <v>43</v>
      </c>
    </row>
    <row r="63" spans="2:8" ht="17.25" thickTop="1" thickBot="1" x14ac:dyDescent="0.3">
      <c r="B63" s="16" t="s">
        <v>33</v>
      </c>
      <c r="C63" s="127">
        <v>0.65287356321839085</v>
      </c>
      <c r="D63" s="111">
        <v>0.33333333333333331</v>
      </c>
      <c r="E63" s="112">
        <v>6.8965517241379309E-3</v>
      </c>
      <c r="F63" s="111">
        <v>6.8965517241379309E-3</v>
      </c>
      <c r="G63" s="111">
        <v>0</v>
      </c>
      <c r="H63" s="17">
        <v>435</v>
      </c>
    </row>
    <row r="64" spans="2:8" ht="17.25" thickTop="1" thickBot="1" x14ac:dyDescent="0.3">
      <c r="B64" s="10" t="s">
        <v>34</v>
      </c>
      <c r="C64" s="126">
        <v>0.63104325699745545</v>
      </c>
      <c r="D64" s="107">
        <v>0.35368956743002544</v>
      </c>
      <c r="E64" s="108">
        <v>7.6335877862595417E-3</v>
      </c>
      <c r="F64" s="107">
        <v>7.6335877862595417E-3</v>
      </c>
      <c r="G64" s="107">
        <v>0</v>
      </c>
      <c r="H64" s="11">
        <v>393</v>
      </c>
    </row>
    <row r="65" spans="2:8" ht="17.25" thickTop="1" thickBot="1" x14ac:dyDescent="0.3">
      <c r="B65" s="10" t="s">
        <v>35</v>
      </c>
      <c r="C65" s="126">
        <v>1</v>
      </c>
      <c r="D65" s="107">
        <v>0</v>
      </c>
      <c r="E65" s="108">
        <v>0</v>
      </c>
      <c r="F65" s="107">
        <v>0</v>
      </c>
      <c r="G65" s="107">
        <v>0</v>
      </c>
      <c r="H65" s="11">
        <v>8</v>
      </c>
    </row>
    <row r="66" spans="2:8" ht="17.25" thickTop="1" thickBot="1" x14ac:dyDescent="0.3">
      <c r="B66" s="10" t="s">
        <v>36</v>
      </c>
      <c r="C66" s="126">
        <v>0.82352941176470584</v>
      </c>
      <c r="D66" s="107">
        <v>0.17647058823529413</v>
      </c>
      <c r="E66" s="108">
        <v>0</v>
      </c>
      <c r="F66" s="107">
        <v>0</v>
      </c>
      <c r="G66" s="107">
        <v>0</v>
      </c>
      <c r="H66" s="11">
        <v>34</v>
      </c>
    </row>
    <row r="67" spans="2:8" ht="17.25" thickTop="1" thickBot="1" x14ac:dyDescent="0.3">
      <c r="B67" s="16" t="s">
        <v>37</v>
      </c>
      <c r="C67" s="127">
        <v>0.5625</v>
      </c>
      <c r="D67" s="111">
        <v>0.41964285714285715</v>
      </c>
      <c r="E67" s="112">
        <v>8.9285714285714281E-3</v>
      </c>
      <c r="F67" s="111">
        <v>8.9285714285714281E-3</v>
      </c>
      <c r="G67" s="111">
        <v>0</v>
      </c>
      <c r="H67" s="17">
        <v>672</v>
      </c>
    </row>
    <row r="68" spans="2:8" ht="17.25" thickTop="1" thickBot="1" x14ac:dyDescent="0.3">
      <c r="B68" s="20" t="s">
        <v>38</v>
      </c>
      <c r="C68" s="128">
        <v>0.61842105263157898</v>
      </c>
      <c r="D68" s="113">
        <v>0.36184210526315791</v>
      </c>
      <c r="E68" s="114">
        <v>1.3157894736842105E-2</v>
      </c>
      <c r="F68" s="113">
        <v>6.5789473684210523E-3</v>
      </c>
      <c r="G68" s="113">
        <v>0</v>
      </c>
      <c r="H68" s="21">
        <v>152</v>
      </c>
    </row>
    <row r="69" spans="2:8" ht="17.25" thickTop="1" thickBot="1" x14ac:dyDescent="0.3">
      <c r="B69" s="10" t="s">
        <v>39</v>
      </c>
      <c r="C69" s="126">
        <v>0.60402684563758391</v>
      </c>
      <c r="D69" s="107">
        <v>0.36912751677852351</v>
      </c>
      <c r="E69" s="108">
        <v>2.0134228187919462E-2</v>
      </c>
      <c r="F69" s="107">
        <v>6.7114093959731542E-3</v>
      </c>
      <c r="G69" s="107">
        <v>0</v>
      </c>
      <c r="H69" s="11">
        <v>149</v>
      </c>
    </row>
    <row r="70" spans="2:8" ht="17.25" thickTop="1" thickBot="1" x14ac:dyDescent="0.3">
      <c r="B70" s="10" t="s">
        <v>40</v>
      </c>
      <c r="C70" s="126">
        <v>0.65909090909090906</v>
      </c>
      <c r="D70" s="107">
        <v>0.34090909090909088</v>
      </c>
      <c r="E70" s="108">
        <v>0</v>
      </c>
      <c r="F70" s="107">
        <v>0</v>
      </c>
      <c r="G70" s="107">
        <v>0</v>
      </c>
      <c r="H70" s="11">
        <v>44</v>
      </c>
    </row>
    <row r="71" spans="2:8" ht="17.25" thickTop="1" thickBot="1" x14ac:dyDescent="0.3">
      <c r="B71" s="10" t="s">
        <v>41</v>
      </c>
      <c r="C71" s="126">
        <v>0.54878048780487809</v>
      </c>
      <c r="D71" s="107">
        <v>0.42682926829268292</v>
      </c>
      <c r="E71" s="108">
        <v>1.2195121951219513E-2</v>
      </c>
      <c r="F71" s="107">
        <v>1.2195121951219513E-2</v>
      </c>
      <c r="G71" s="107">
        <v>0</v>
      </c>
      <c r="H71" s="11">
        <v>82</v>
      </c>
    </row>
    <row r="72" spans="2:8" ht="17.25" thickTop="1" thickBot="1" x14ac:dyDescent="0.3">
      <c r="B72" s="10" t="s">
        <v>42</v>
      </c>
      <c r="C72" s="126">
        <v>0.49264705882352944</v>
      </c>
      <c r="D72" s="107">
        <v>0.50735294117647056</v>
      </c>
      <c r="E72" s="108">
        <v>0</v>
      </c>
      <c r="F72" s="107">
        <v>0</v>
      </c>
      <c r="G72" s="107">
        <v>0</v>
      </c>
      <c r="H72" s="11">
        <v>136</v>
      </c>
    </row>
    <row r="73" spans="2:8" ht="17.25" thickTop="1" thickBot="1" x14ac:dyDescent="0.3">
      <c r="B73" s="10" t="s">
        <v>43</v>
      </c>
      <c r="C73" s="126">
        <v>0.48623853211009177</v>
      </c>
      <c r="D73" s="107">
        <v>0.48623853211009177</v>
      </c>
      <c r="E73" s="108">
        <v>0</v>
      </c>
      <c r="F73" s="107">
        <v>2.7522935779816515E-2</v>
      </c>
      <c r="G73" s="107">
        <v>0</v>
      </c>
      <c r="H73" s="11">
        <v>109</v>
      </c>
    </row>
    <row r="74" spans="2:8" ht="37.5" customHeight="1" thickTop="1" thickBot="1" x14ac:dyDescent="0.3">
      <c r="B74" s="23" t="s">
        <v>66</v>
      </c>
      <c r="C74" s="127">
        <v>0.88194444444444442</v>
      </c>
      <c r="D74" s="111">
        <v>0.11805555555555555</v>
      </c>
      <c r="E74" s="112">
        <v>0</v>
      </c>
      <c r="F74" s="111">
        <v>0</v>
      </c>
      <c r="G74" s="111">
        <v>0</v>
      </c>
      <c r="H74" s="17">
        <v>144</v>
      </c>
    </row>
    <row r="75" spans="2:8" ht="17.25" thickTop="1" thickBot="1" x14ac:dyDescent="0.3">
      <c r="B75" s="10" t="s">
        <v>45</v>
      </c>
      <c r="C75" s="126">
        <v>0.94565217391304346</v>
      </c>
      <c r="D75" s="107">
        <v>5.434782608695652E-2</v>
      </c>
      <c r="E75" s="108">
        <v>0</v>
      </c>
      <c r="F75" s="107">
        <v>0</v>
      </c>
      <c r="G75" s="107">
        <v>0</v>
      </c>
      <c r="H75" s="11">
        <v>92</v>
      </c>
    </row>
    <row r="76" spans="2:8" ht="17.25" thickTop="1" thickBot="1" x14ac:dyDescent="0.3">
      <c r="B76" s="10" t="s">
        <v>46</v>
      </c>
      <c r="C76" s="126">
        <v>0.94594594594594594</v>
      </c>
      <c r="D76" s="107">
        <v>5.4054054054054057E-2</v>
      </c>
      <c r="E76" s="108">
        <v>0</v>
      </c>
      <c r="F76" s="107">
        <v>0</v>
      </c>
      <c r="G76" s="107">
        <v>0</v>
      </c>
      <c r="H76" s="11">
        <v>37</v>
      </c>
    </row>
    <row r="77" spans="2:8" ht="17.25" thickTop="1" thickBot="1" x14ac:dyDescent="0.3">
      <c r="B77" s="10" t="s">
        <v>47</v>
      </c>
      <c r="C77" s="126">
        <v>1</v>
      </c>
      <c r="D77" s="107">
        <v>0</v>
      </c>
      <c r="E77" s="108">
        <v>0</v>
      </c>
      <c r="F77" s="107">
        <v>0</v>
      </c>
      <c r="G77" s="107">
        <v>0</v>
      </c>
      <c r="H77" s="11">
        <v>1</v>
      </c>
    </row>
    <row r="78" spans="2:8" ht="17.25" thickTop="1" thickBot="1" x14ac:dyDescent="0.3">
      <c r="B78" s="10" t="s">
        <v>48</v>
      </c>
      <c r="C78" s="126">
        <v>0.2857142857142857</v>
      </c>
      <c r="D78" s="107">
        <v>0.7142857142857143</v>
      </c>
      <c r="E78" s="108">
        <v>0</v>
      </c>
      <c r="F78" s="107">
        <v>0</v>
      </c>
      <c r="G78" s="107">
        <v>0</v>
      </c>
      <c r="H78" s="11">
        <v>14</v>
      </c>
    </row>
    <row r="79" spans="2:8" ht="34.5" customHeight="1" thickTop="1" thickBot="1" x14ac:dyDescent="0.3">
      <c r="B79" s="23" t="s">
        <v>67</v>
      </c>
      <c r="C79" s="127">
        <v>0.92222222222222228</v>
      </c>
      <c r="D79" s="111">
        <v>6.6666666666666666E-2</v>
      </c>
      <c r="E79" s="112">
        <v>0</v>
      </c>
      <c r="F79" s="111">
        <v>1.1111111111111112E-2</v>
      </c>
      <c r="G79" s="111">
        <v>0</v>
      </c>
      <c r="H79" s="17">
        <v>90</v>
      </c>
    </row>
    <row r="80" spans="2:8" ht="17.25" thickTop="1" thickBot="1" x14ac:dyDescent="0.3">
      <c r="B80" s="10" t="s">
        <v>50</v>
      </c>
      <c r="C80" s="126">
        <v>0.88636363636363635</v>
      </c>
      <c r="D80" s="107">
        <v>9.0909090909090912E-2</v>
      </c>
      <c r="E80" s="108">
        <v>0</v>
      </c>
      <c r="F80" s="107">
        <v>2.2727272727272728E-2</v>
      </c>
      <c r="G80" s="107">
        <v>0</v>
      </c>
      <c r="H80" s="11">
        <v>44</v>
      </c>
    </row>
    <row r="81" spans="2:8" ht="17.25" thickTop="1" thickBot="1" x14ac:dyDescent="0.3">
      <c r="B81" s="10" t="s">
        <v>51</v>
      </c>
      <c r="C81" s="126">
        <v>0.97368421052631582</v>
      </c>
      <c r="D81" s="107">
        <v>2.6315789473684209E-2</v>
      </c>
      <c r="E81" s="108">
        <v>0</v>
      </c>
      <c r="F81" s="107">
        <v>0</v>
      </c>
      <c r="G81" s="107">
        <v>0</v>
      </c>
      <c r="H81" s="11">
        <v>38</v>
      </c>
    </row>
    <row r="82" spans="2:8" ht="17.25" thickTop="1" thickBot="1" x14ac:dyDescent="0.3">
      <c r="B82" s="10" t="s">
        <v>52</v>
      </c>
      <c r="C82" s="126">
        <v>0.875</v>
      </c>
      <c r="D82" s="107">
        <v>0.125</v>
      </c>
      <c r="E82" s="108">
        <v>0</v>
      </c>
      <c r="F82" s="107">
        <v>0</v>
      </c>
      <c r="G82" s="107">
        <v>0</v>
      </c>
      <c r="H82" s="11">
        <v>8</v>
      </c>
    </row>
    <row r="83" spans="2:8" ht="39.75" customHeight="1" thickTop="1" thickBot="1" x14ac:dyDescent="0.3">
      <c r="B83" s="16" t="s">
        <v>53</v>
      </c>
      <c r="C83" s="127">
        <v>1</v>
      </c>
      <c r="D83" s="111">
        <v>0</v>
      </c>
      <c r="E83" s="112">
        <v>0</v>
      </c>
      <c r="F83" s="111">
        <v>0</v>
      </c>
      <c r="G83" s="111">
        <v>0</v>
      </c>
      <c r="H83" s="17">
        <v>7</v>
      </c>
    </row>
    <row r="84" spans="2:8" ht="17.25" thickTop="1" thickBot="1" x14ac:dyDescent="0.3">
      <c r="B84" s="10" t="s">
        <v>54</v>
      </c>
      <c r="C84" s="126">
        <v>1</v>
      </c>
      <c r="D84" s="107">
        <v>0</v>
      </c>
      <c r="E84" s="108">
        <v>0</v>
      </c>
      <c r="F84" s="107">
        <v>0</v>
      </c>
      <c r="G84" s="107">
        <v>0</v>
      </c>
      <c r="H84" s="11">
        <v>7</v>
      </c>
    </row>
    <row r="85" spans="2:8" ht="17.25" thickTop="1" thickBot="1" x14ac:dyDescent="0.3">
      <c r="B85" s="10" t="s">
        <v>68</v>
      </c>
      <c r="C85" s="126">
        <v>0</v>
      </c>
      <c r="D85" s="107">
        <v>0</v>
      </c>
      <c r="E85" s="108">
        <v>0</v>
      </c>
      <c r="F85" s="107">
        <v>0</v>
      </c>
      <c r="G85" s="107">
        <v>0</v>
      </c>
      <c r="H85" s="11">
        <v>0</v>
      </c>
    </row>
    <row r="86" spans="2:8" ht="17.25" thickTop="1" thickBot="1" x14ac:dyDescent="0.3">
      <c r="B86" s="10" t="s">
        <v>69</v>
      </c>
      <c r="C86" s="126">
        <v>0</v>
      </c>
      <c r="D86" s="107">
        <v>0</v>
      </c>
      <c r="E86" s="108">
        <v>0</v>
      </c>
      <c r="F86" s="107">
        <v>0</v>
      </c>
      <c r="G86" s="107">
        <v>0</v>
      </c>
      <c r="H86" s="11">
        <v>0</v>
      </c>
    </row>
    <row r="87" spans="2:8" ht="17.25" thickTop="1" thickBot="1" x14ac:dyDescent="0.3">
      <c r="B87" s="16" t="s">
        <v>57</v>
      </c>
      <c r="C87" s="127">
        <v>0.52777777777777779</v>
      </c>
      <c r="D87" s="111">
        <v>0.47222222222222221</v>
      </c>
      <c r="E87" s="112">
        <v>0</v>
      </c>
      <c r="F87" s="111">
        <v>0</v>
      </c>
      <c r="G87" s="111">
        <v>0</v>
      </c>
      <c r="H87" s="17">
        <v>72</v>
      </c>
    </row>
    <row r="88" spans="2:8" ht="17.25" thickTop="1" thickBot="1" x14ac:dyDescent="0.3">
      <c r="B88" s="10" t="s">
        <v>58</v>
      </c>
      <c r="C88" s="126">
        <v>0.7142857142857143</v>
      </c>
      <c r="D88" s="107">
        <v>0.2857142857142857</v>
      </c>
      <c r="E88" s="108">
        <v>0</v>
      </c>
      <c r="F88" s="107">
        <v>0</v>
      </c>
      <c r="G88" s="107">
        <v>0</v>
      </c>
      <c r="H88" s="11">
        <v>14</v>
      </c>
    </row>
    <row r="89" spans="2:8" ht="17.25" thickTop="1" thickBot="1" x14ac:dyDescent="0.3">
      <c r="B89" s="10" t="s">
        <v>59</v>
      </c>
      <c r="C89" s="126">
        <v>0.4375</v>
      </c>
      <c r="D89" s="107">
        <v>0.5625</v>
      </c>
      <c r="E89" s="108">
        <v>0</v>
      </c>
      <c r="F89" s="107">
        <v>0</v>
      </c>
      <c r="G89" s="107">
        <v>0</v>
      </c>
      <c r="H89" s="11">
        <v>48</v>
      </c>
    </row>
    <row r="90" spans="2:8" ht="17.25" thickTop="1" thickBot="1" x14ac:dyDescent="0.3">
      <c r="B90" s="10" t="s">
        <v>60</v>
      </c>
      <c r="C90" s="126">
        <v>0.7</v>
      </c>
      <c r="D90" s="107">
        <v>0.3</v>
      </c>
      <c r="E90" s="108">
        <v>0</v>
      </c>
      <c r="F90" s="107">
        <v>0</v>
      </c>
      <c r="G90" s="107">
        <v>0</v>
      </c>
      <c r="H90" s="11">
        <v>10</v>
      </c>
    </row>
    <row r="91" spans="2:8" ht="17.25" thickTop="1" thickBot="1" x14ac:dyDescent="0.3">
      <c r="B91" s="16" t="s">
        <v>61</v>
      </c>
      <c r="C91" s="127">
        <v>0.90163934426229508</v>
      </c>
      <c r="D91" s="111">
        <v>9.8360655737704916E-2</v>
      </c>
      <c r="E91" s="112">
        <v>0</v>
      </c>
      <c r="F91" s="111">
        <v>0</v>
      </c>
      <c r="G91" s="111">
        <v>0</v>
      </c>
      <c r="H91" s="17">
        <v>61</v>
      </c>
    </row>
    <row r="92" spans="2:8" ht="17.25" thickTop="1" thickBot="1" x14ac:dyDescent="0.3">
      <c r="B92" s="10" t="s">
        <v>62</v>
      </c>
      <c r="C92" s="126">
        <v>0.90163934426229508</v>
      </c>
      <c r="D92" s="107">
        <v>9.8360655737704916E-2</v>
      </c>
      <c r="E92" s="108">
        <v>0</v>
      </c>
      <c r="F92" s="107">
        <v>0</v>
      </c>
      <c r="G92" s="107">
        <v>0</v>
      </c>
      <c r="H92" s="11">
        <v>61</v>
      </c>
    </row>
    <row r="93" spans="2:8" ht="17.25" thickTop="1" thickBot="1" x14ac:dyDescent="0.3">
      <c r="B93" s="16" t="s">
        <v>63</v>
      </c>
      <c r="C93" s="127">
        <v>0.88888888888888884</v>
      </c>
      <c r="D93" s="111">
        <v>0.1111111111111111</v>
      </c>
      <c r="E93" s="112">
        <v>0</v>
      </c>
      <c r="F93" s="111">
        <v>0</v>
      </c>
      <c r="G93" s="111">
        <v>0</v>
      </c>
      <c r="H93" s="17">
        <v>9</v>
      </c>
    </row>
    <row r="94" spans="2:8" ht="17.25" thickTop="1" thickBot="1" x14ac:dyDescent="0.3">
      <c r="B94" s="29" t="s">
        <v>63</v>
      </c>
      <c r="C94" s="129">
        <v>0.88888888888888884</v>
      </c>
      <c r="D94" s="115">
        <v>0.1111111111111111</v>
      </c>
      <c r="E94" s="116">
        <v>0</v>
      </c>
      <c r="F94" s="115">
        <v>0</v>
      </c>
      <c r="G94" s="115">
        <v>0</v>
      </c>
      <c r="H94" s="24">
        <v>9</v>
      </c>
    </row>
    <row r="95" spans="2:8" ht="20.25" thickTop="1" thickBot="1" x14ac:dyDescent="0.3">
      <c r="B95" s="74" t="s">
        <v>70</v>
      </c>
      <c r="C95" s="130">
        <v>0.69435396308360475</v>
      </c>
      <c r="D95" s="131">
        <v>0.2947882736156352</v>
      </c>
      <c r="E95" s="132">
        <v>4.8859934853420191E-3</v>
      </c>
      <c r="F95" s="131">
        <v>5.9717698154180239E-3</v>
      </c>
      <c r="G95" s="131">
        <v>0</v>
      </c>
      <c r="H95" s="78">
        <v>1842</v>
      </c>
    </row>
  </sheetData>
  <mergeCells count="18">
    <mergeCell ref="E7:E8"/>
    <mergeCell ref="F7:F8"/>
    <mergeCell ref="G7:G8"/>
    <mergeCell ref="H7:H8"/>
    <mergeCell ref="B2:H2"/>
    <mergeCell ref="B3:H3"/>
    <mergeCell ref="B6:H6"/>
    <mergeCell ref="B7:B8"/>
    <mergeCell ref="C7:C8"/>
    <mergeCell ref="D7:D8"/>
    <mergeCell ref="B52:H52"/>
    <mergeCell ref="B53:B54"/>
    <mergeCell ref="C53:C54"/>
    <mergeCell ref="D53:D54"/>
    <mergeCell ref="E53:E54"/>
    <mergeCell ref="F53:F54"/>
    <mergeCell ref="G53:G54"/>
    <mergeCell ref="H53:H5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Q97"/>
  <sheetViews>
    <sheetView showGridLines="0" zoomScale="70" zoomScaleNormal="70" workbookViewId="0">
      <selection activeCell="B60" sqref="B60"/>
    </sheetView>
  </sheetViews>
  <sheetFormatPr baseColWidth="10" defaultColWidth="11.42578125" defaultRowHeight="15" x14ac:dyDescent="0.25"/>
  <cols>
    <col min="2" max="2" width="41.42578125" bestFit="1" customWidth="1"/>
    <col min="3" max="13" width="10.28515625" customWidth="1"/>
    <col min="14" max="14" width="15" customWidth="1"/>
    <col min="15" max="15" width="10.28515625" customWidth="1"/>
    <col min="16" max="17" width="10.7109375" customWidth="1"/>
  </cols>
  <sheetData>
    <row r="1" spans="2:17" ht="15.75" customHeight="1" thickBot="1" x14ac:dyDescent="0.3"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</row>
    <row r="2" spans="2:17" ht="43.5" customHeight="1" thickTop="1" x14ac:dyDescent="0.4">
      <c r="B2" s="369" t="str">
        <f>+CONCATENATE("ESTADOS ACADÉMICOS ",'Portada informe E.A.'!A1," POR PROGRAMAS ACADÉMICOS Y GÉNERO")</f>
        <v>ESTADOS ACADÉMICOS 2023-2 POR PROGRAMAS ACADÉMICOS Y GÉNERO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  <c r="P2" s="241"/>
      <c r="Q2" s="241"/>
    </row>
    <row r="3" spans="2:17" ht="43.5" customHeight="1" thickBot="1" x14ac:dyDescent="0.3">
      <c r="B3" s="384" t="s">
        <v>104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300"/>
      <c r="Q3" s="300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348" t="s">
        <v>83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2:17" ht="15" customHeight="1" thickBot="1" x14ac:dyDescent="0.3">
      <c r="B7" s="348" t="s">
        <v>17</v>
      </c>
      <c r="C7" s="348" t="s">
        <v>78</v>
      </c>
      <c r="D7" s="348"/>
      <c r="E7" s="348" t="s">
        <v>79</v>
      </c>
      <c r="F7" s="348"/>
      <c r="G7" s="368" t="s">
        <v>84</v>
      </c>
      <c r="H7" s="368"/>
      <c r="I7" s="368" t="s">
        <v>81</v>
      </c>
      <c r="J7" s="368"/>
      <c r="K7" s="368" t="s">
        <v>85</v>
      </c>
      <c r="L7" s="368"/>
      <c r="M7" s="348" t="s">
        <v>72</v>
      </c>
      <c r="N7" s="348"/>
      <c r="O7" s="348" t="s">
        <v>70</v>
      </c>
    </row>
    <row r="8" spans="2:17" ht="21.75" customHeight="1" thickBot="1" x14ac:dyDescent="0.3">
      <c r="B8" s="348"/>
      <c r="C8" s="348"/>
      <c r="D8" s="348"/>
      <c r="E8" s="348"/>
      <c r="F8" s="348"/>
      <c r="G8" s="368"/>
      <c r="H8" s="368"/>
      <c r="I8" s="368"/>
      <c r="J8" s="368"/>
      <c r="K8" s="368"/>
      <c r="L8" s="368"/>
      <c r="M8" s="348"/>
      <c r="N8" s="348"/>
      <c r="O8" s="348"/>
    </row>
    <row r="9" spans="2:17" ht="20.25" customHeight="1" thickBot="1" x14ac:dyDescent="0.3">
      <c r="B9" s="348"/>
      <c r="C9" s="66" t="s">
        <v>74</v>
      </c>
      <c r="D9" s="67" t="s">
        <v>75</v>
      </c>
      <c r="E9" s="66" t="s">
        <v>74</v>
      </c>
      <c r="F9" s="67" t="s">
        <v>75</v>
      </c>
      <c r="G9" s="66" t="s">
        <v>74</v>
      </c>
      <c r="H9" s="67" t="s">
        <v>75</v>
      </c>
      <c r="I9" s="66" t="s">
        <v>74</v>
      </c>
      <c r="J9" s="67" t="s">
        <v>75</v>
      </c>
      <c r="K9" s="66" t="s">
        <v>74</v>
      </c>
      <c r="L9" s="67" t="s">
        <v>75</v>
      </c>
      <c r="M9" s="66" t="s">
        <v>74</v>
      </c>
      <c r="N9" s="67" t="s">
        <v>75</v>
      </c>
      <c r="O9" s="348"/>
    </row>
    <row r="10" spans="2:17" ht="20.25" customHeight="1" thickBot="1" x14ac:dyDescent="0.3">
      <c r="B10" s="19" t="s">
        <v>25</v>
      </c>
      <c r="C10" s="14">
        <v>97</v>
      </c>
      <c r="D10" s="15">
        <v>57</v>
      </c>
      <c r="E10" s="14">
        <v>7</v>
      </c>
      <c r="F10" s="15">
        <v>12</v>
      </c>
      <c r="G10" s="14">
        <v>0</v>
      </c>
      <c r="H10" s="15">
        <v>0</v>
      </c>
      <c r="I10" s="14">
        <v>0</v>
      </c>
      <c r="J10" s="15">
        <v>0</v>
      </c>
      <c r="K10" s="14">
        <v>0</v>
      </c>
      <c r="L10" s="15">
        <v>0</v>
      </c>
      <c r="M10" s="14">
        <v>104</v>
      </c>
      <c r="N10" s="15">
        <v>69</v>
      </c>
      <c r="O10" s="8">
        <v>173</v>
      </c>
    </row>
    <row r="11" spans="2:17" ht="17.25" customHeight="1" thickTop="1" thickBot="1" x14ac:dyDescent="0.3">
      <c r="B11" s="10" t="s">
        <v>26</v>
      </c>
      <c r="C11" s="11">
        <v>19</v>
      </c>
      <c r="D11" s="11">
        <v>14</v>
      </c>
      <c r="E11" s="11">
        <v>3</v>
      </c>
      <c r="F11" s="11">
        <v>2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22</v>
      </c>
      <c r="N11" s="12">
        <v>16</v>
      </c>
      <c r="O11" s="68">
        <v>38</v>
      </c>
    </row>
    <row r="12" spans="2:17" ht="17.25" customHeight="1" thickTop="1" thickBot="1" x14ac:dyDescent="0.3">
      <c r="B12" s="10" t="s">
        <v>27</v>
      </c>
      <c r="C12" s="11">
        <v>66</v>
      </c>
      <c r="D12" s="11">
        <v>33</v>
      </c>
      <c r="E12" s="11">
        <v>4</v>
      </c>
      <c r="F12" s="11">
        <v>10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70</v>
      </c>
      <c r="N12" s="12">
        <v>43</v>
      </c>
      <c r="O12" s="11">
        <v>113</v>
      </c>
    </row>
    <row r="13" spans="2:17" ht="17.25" customHeight="1" thickTop="1" thickBot="1" x14ac:dyDescent="0.3">
      <c r="B13" s="10" t="s">
        <v>28</v>
      </c>
      <c r="C13" s="11">
        <v>12</v>
      </c>
      <c r="D13" s="11">
        <v>10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12</v>
      </c>
      <c r="N13" s="12">
        <v>10</v>
      </c>
      <c r="O13" s="11">
        <v>22</v>
      </c>
    </row>
    <row r="14" spans="2:17" ht="61.5" customHeight="1" thickTop="1" thickBot="1" x14ac:dyDescent="0.3">
      <c r="B14" s="13" t="s">
        <v>29</v>
      </c>
      <c r="C14" s="14">
        <v>102</v>
      </c>
      <c r="D14" s="14">
        <v>43</v>
      </c>
      <c r="E14" s="14">
        <v>16</v>
      </c>
      <c r="F14" s="14">
        <v>17</v>
      </c>
      <c r="G14" s="14">
        <v>0</v>
      </c>
      <c r="H14" s="14">
        <v>0</v>
      </c>
      <c r="I14" s="14">
        <v>0</v>
      </c>
      <c r="J14" s="14">
        <v>1</v>
      </c>
      <c r="K14" s="14">
        <v>0</v>
      </c>
      <c r="L14" s="14">
        <v>0</v>
      </c>
      <c r="M14" s="14">
        <v>118</v>
      </c>
      <c r="N14" s="14">
        <v>61</v>
      </c>
      <c r="O14" s="8">
        <v>179</v>
      </c>
    </row>
    <row r="15" spans="2:17" ht="17.25" thickTop="1" thickBot="1" x14ac:dyDescent="0.3">
      <c r="B15" s="10" t="s">
        <v>30</v>
      </c>
      <c r="C15" s="11">
        <v>53</v>
      </c>
      <c r="D15" s="11">
        <v>27</v>
      </c>
      <c r="E15" s="11">
        <v>16</v>
      </c>
      <c r="F15" s="11">
        <v>17</v>
      </c>
      <c r="G15" s="11">
        <v>0</v>
      </c>
      <c r="H15" s="11">
        <v>0</v>
      </c>
      <c r="I15" s="11">
        <v>0</v>
      </c>
      <c r="J15" s="11">
        <v>1</v>
      </c>
      <c r="K15" s="11">
        <v>0</v>
      </c>
      <c r="L15" s="11">
        <v>0</v>
      </c>
      <c r="M15" s="11">
        <v>69</v>
      </c>
      <c r="N15" s="12">
        <v>45</v>
      </c>
      <c r="O15" s="68">
        <v>114</v>
      </c>
    </row>
    <row r="16" spans="2:17" ht="17.25" thickTop="1" thickBot="1" x14ac:dyDescent="0.3">
      <c r="B16" s="10" t="s">
        <v>31</v>
      </c>
      <c r="C16" s="11">
        <v>12</v>
      </c>
      <c r="D16" s="11">
        <v>10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12</v>
      </c>
      <c r="N16" s="12">
        <v>10</v>
      </c>
      <c r="O16" s="11">
        <v>22</v>
      </c>
    </row>
    <row r="17" spans="2:15" ht="17.25" thickTop="1" thickBot="1" x14ac:dyDescent="0.3">
      <c r="B17" s="10" t="s">
        <v>32</v>
      </c>
      <c r="C17" s="11">
        <v>37</v>
      </c>
      <c r="D17" s="11">
        <v>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37</v>
      </c>
      <c r="N17" s="12">
        <v>6</v>
      </c>
      <c r="O17" s="11">
        <v>43</v>
      </c>
    </row>
    <row r="18" spans="2:15" ht="17.25" thickTop="1" thickBot="1" x14ac:dyDescent="0.3">
      <c r="B18" s="16" t="s">
        <v>33</v>
      </c>
      <c r="C18" s="14">
        <v>159</v>
      </c>
      <c r="D18" s="15">
        <v>125</v>
      </c>
      <c r="E18" s="14">
        <v>81</v>
      </c>
      <c r="F18" s="15">
        <v>64</v>
      </c>
      <c r="G18" s="14">
        <v>0</v>
      </c>
      <c r="H18" s="15">
        <v>3</v>
      </c>
      <c r="I18" s="14">
        <v>0</v>
      </c>
      <c r="J18" s="15">
        <v>3</v>
      </c>
      <c r="K18" s="14">
        <v>0</v>
      </c>
      <c r="L18" s="15">
        <v>0</v>
      </c>
      <c r="M18" s="14">
        <v>240</v>
      </c>
      <c r="N18" s="15">
        <v>195</v>
      </c>
      <c r="O18" s="8">
        <v>435</v>
      </c>
    </row>
    <row r="19" spans="2:15" ht="17.25" thickTop="1" thickBot="1" x14ac:dyDescent="0.3">
      <c r="B19" s="10" t="s">
        <v>34</v>
      </c>
      <c r="C19" s="11">
        <v>133</v>
      </c>
      <c r="D19" s="11">
        <v>115</v>
      </c>
      <c r="E19" s="11">
        <v>77</v>
      </c>
      <c r="F19" s="11">
        <v>62</v>
      </c>
      <c r="G19" s="11">
        <v>0</v>
      </c>
      <c r="H19" s="11">
        <v>3</v>
      </c>
      <c r="I19" s="11">
        <v>0</v>
      </c>
      <c r="J19" s="11">
        <v>3</v>
      </c>
      <c r="K19" s="11">
        <v>0</v>
      </c>
      <c r="L19" s="11">
        <v>0</v>
      </c>
      <c r="M19" s="11">
        <v>210</v>
      </c>
      <c r="N19" s="12">
        <v>183</v>
      </c>
      <c r="O19" s="68">
        <v>393</v>
      </c>
    </row>
    <row r="20" spans="2:15" ht="17.25" thickTop="1" thickBot="1" x14ac:dyDescent="0.3">
      <c r="B20" s="10" t="s">
        <v>35</v>
      </c>
      <c r="C20" s="11">
        <v>6</v>
      </c>
      <c r="D20" s="11">
        <v>2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6</v>
      </c>
      <c r="N20" s="12">
        <v>2</v>
      </c>
      <c r="O20" s="11">
        <v>8</v>
      </c>
    </row>
    <row r="21" spans="2:15" ht="17.25" thickTop="1" thickBot="1" x14ac:dyDescent="0.3">
      <c r="B21" s="10" t="s">
        <v>36</v>
      </c>
      <c r="C21" s="11">
        <v>20</v>
      </c>
      <c r="D21" s="11">
        <v>8</v>
      </c>
      <c r="E21" s="11">
        <v>4</v>
      </c>
      <c r="F21" s="11">
        <v>2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24</v>
      </c>
      <c r="N21" s="12">
        <v>10</v>
      </c>
      <c r="O21" s="68">
        <v>34</v>
      </c>
    </row>
    <row r="22" spans="2:15" ht="17.25" thickTop="1" thickBot="1" x14ac:dyDescent="0.3">
      <c r="B22" s="19" t="s">
        <v>37</v>
      </c>
      <c r="C22" s="14">
        <v>118</v>
      </c>
      <c r="D22" s="14">
        <v>260</v>
      </c>
      <c r="E22" s="14">
        <v>68</v>
      </c>
      <c r="F22" s="14">
        <v>214</v>
      </c>
      <c r="G22" s="14">
        <v>1</v>
      </c>
      <c r="H22" s="14">
        <v>5</v>
      </c>
      <c r="I22" s="14">
        <v>0</v>
      </c>
      <c r="J22" s="14">
        <v>6</v>
      </c>
      <c r="K22" s="14">
        <v>0</v>
      </c>
      <c r="L22" s="14">
        <v>0</v>
      </c>
      <c r="M22" s="14">
        <v>187</v>
      </c>
      <c r="N22" s="15">
        <v>485</v>
      </c>
      <c r="O22" s="17">
        <v>672</v>
      </c>
    </row>
    <row r="23" spans="2:15" ht="17.25" customHeight="1" thickTop="1" thickBot="1" x14ac:dyDescent="0.3">
      <c r="B23" s="20" t="s">
        <v>38</v>
      </c>
      <c r="C23" s="11">
        <v>35</v>
      </c>
      <c r="D23" s="11">
        <v>59</v>
      </c>
      <c r="E23" s="11">
        <v>16</v>
      </c>
      <c r="F23" s="11">
        <v>39</v>
      </c>
      <c r="G23" s="11">
        <v>1</v>
      </c>
      <c r="H23" s="11">
        <v>1</v>
      </c>
      <c r="I23" s="11">
        <v>0</v>
      </c>
      <c r="J23" s="11">
        <v>1</v>
      </c>
      <c r="K23" s="11">
        <v>0</v>
      </c>
      <c r="L23" s="11">
        <v>0</v>
      </c>
      <c r="M23" s="11">
        <v>52</v>
      </c>
      <c r="N23" s="12">
        <v>100</v>
      </c>
      <c r="O23" s="68">
        <v>152</v>
      </c>
    </row>
    <row r="24" spans="2:15" ht="17.25" customHeight="1" thickTop="1" thickBot="1" x14ac:dyDescent="0.3">
      <c r="B24" s="10" t="s">
        <v>39</v>
      </c>
      <c r="C24" s="11">
        <v>11</v>
      </c>
      <c r="D24" s="11">
        <v>79</v>
      </c>
      <c r="E24" s="11">
        <v>8</v>
      </c>
      <c r="F24" s="11">
        <v>47</v>
      </c>
      <c r="G24" s="11">
        <v>0</v>
      </c>
      <c r="H24" s="11">
        <v>3</v>
      </c>
      <c r="I24" s="11">
        <v>0</v>
      </c>
      <c r="J24" s="11">
        <v>1</v>
      </c>
      <c r="K24" s="11">
        <v>0</v>
      </c>
      <c r="L24" s="11">
        <v>0</v>
      </c>
      <c r="M24" s="11">
        <v>19</v>
      </c>
      <c r="N24" s="12">
        <v>130</v>
      </c>
      <c r="O24" s="68">
        <v>149</v>
      </c>
    </row>
    <row r="25" spans="2:15" ht="17.25" customHeight="1" thickTop="1" thickBot="1" x14ac:dyDescent="0.3">
      <c r="B25" s="10" t="s">
        <v>40</v>
      </c>
      <c r="C25" s="11">
        <v>7</v>
      </c>
      <c r="D25" s="11">
        <v>22</v>
      </c>
      <c r="E25" s="11">
        <v>2</v>
      </c>
      <c r="F25" s="11">
        <v>13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9</v>
      </c>
      <c r="N25" s="12">
        <v>35</v>
      </c>
      <c r="O25" s="68">
        <v>44</v>
      </c>
    </row>
    <row r="26" spans="2:15" ht="17.25" customHeight="1" thickTop="1" thickBot="1" x14ac:dyDescent="0.3">
      <c r="B26" s="20" t="s">
        <v>41</v>
      </c>
      <c r="C26" s="11">
        <v>9</v>
      </c>
      <c r="D26" s="11">
        <v>36</v>
      </c>
      <c r="E26" s="11">
        <v>4</v>
      </c>
      <c r="F26" s="11">
        <v>31</v>
      </c>
      <c r="G26" s="11">
        <v>0</v>
      </c>
      <c r="H26" s="11">
        <v>1</v>
      </c>
      <c r="I26" s="11">
        <v>0</v>
      </c>
      <c r="J26" s="11">
        <v>1</v>
      </c>
      <c r="K26" s="11">
        <v>0</v>
      </c>
      <c r="L26" s="11">
        <v>0</v>
      </c>
      <c r="M26" s="11">
        <v>13</v>
      </c>
      <c r="N26" s="12">
        <v>69</v>
      </c>
      <c r="O26" s="68">
        <v>82</v>
      </c>
    </row>
    <row r="27" spans="2:15" ht="17.25" customHeight="1" thickTop="1" thickBot="1" x14ac:dyDescent="0.3">
      <c r="B27" s="10" t="s">
        <v>42</v>
      </c>
      <c r="C27" s="11">
        <v>46</v>
      </c>
      <c r="D27" s="11">
        <v>21</v>
      </c>
      <c r="E27" s="11">
        <v>30</v>
      </c>
      <c r="F27" s="11">
        <v>39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76</v>
      </c>
      <c r="N27" s="12">
        <v>60</v>
      </c>
      <c r="O27" s="68">
        <v>136</v>
      </c>
    </row>
    <row r="28" spans="2:15" ht="17.25" customHeight="1" thickTop="1" thickBot="1" x14ac:dyDescent="0.3">
      <c r="B28" s="10" t="s">
        <v>43</v>
      </c>
      <c r="C28" s="11">
        <v>10</v>
      </c>
      <c r="D28" s="11">
        <v>43</v>
      </c>
      <c r="E28" s="11">
        <v>8</v>
      </c>
      <c r="F28" s="11">
        <v>45</v>
      </c>
      <c r="G28" s="11">
        <v>0</v>
      </c>
      <c r="H28" s="11">
        <v>0</v>
      </c>
      <c r="I28" s="11">
        <v>0</v>
      </c>
      <c r="J28" s="11">
        <v>3</v>
      </c>
      <c r="K28" s="11">
        <v>0</v>
      </c>
      <c r="L28" s="11">
        <v>0</v>
      </c>
      <c r="M28" s="11">
        <v>18</v>
      </c>
      <c r="N28" s="12">
        <v>91</v>
      </c>
      <c r="O28" s="68">
        <v>109</v>
      </c>
    </row>
    <row r="29" spans="2:15" ht="46.5" customHeight="1" thickTop="1" thickBot="1" x14ac:dyDescent="0.3">
      <c r="B29" s="23" t="s">
        <v>44</v>
      </c>
      <c r="C29" s="14">
        <v>93</v>
      </c>
      <c r="D29" s="14">
        <v>34</v>
      </c>
      <c r="E29" s="14">
        <v>9</v>
      </c>
      <c r="F29" s="14">
        <v>8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102</v>
      </c>
      <c r="N29" s="14">
        <v>42</v>
      </c>
      <c r="O29" s="14">
        <v>144</v>
      </c>
    </row>
    <row r="30" spans="2:15" ht="17.25" customHeight="1" thickTop="1" thickBot="1" x14ac:dyDescent="0.3">
      <c r="B30" s="20" t="s">
        <v>45</v>
      </c>
      <c r="C30" s="11">
        <v>69</v>
      </c>
      <c r="D30" s="11">
        <v>18</v>
      </c>
      <c r="E30" s="11">
        <v>5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74</v>
      </c>
      <c r="N30" s="12">
        <v>18</v>
      </c>
      <c r="O30" s="11">
        <v>92</v>
      </c>
    </row>
    <row r="31" spans="2:15" ht="17.25" customHeight="1" thickTop="1" thickBot="1" x14ac:dyDescent="0.3">
      <c r="B31" s="10" t="s">
        <v>46</v>
      </c>
      <c r="C31" s="11">
        <v>23</v>
      </c>
      <c r="D31" s="11">
        <v>12</v>
      </c>
      <c r="E31" s="11">
        <v>1</v>
      </c>
      <c r="F31" s="11">
        <v>1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24</v>
      </c>
      <c r="N31" s="12">
        <v>13</v>
      </c>
      <c r="O31" s="11">
        <v>37</v>
      </c>
    </row>
    <row r="32" spans="2:15" ht="17.25" customHeight="1" thickTop="1" thickBot="1" x14ac:dyDescent="0.3">
      <c r="B32" s="10" t="s">
        <v>47</v>
      </c>
      <c r="C32" s="11">
        <v>0</v>
      </c>
      <c r="D32" s="11">
        <v>1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2">
        <v>1</v>
      </c>
      <c r="O32" s="11">
        <v>1</v>
      </c>
    </row>
    <row r="33" spans="2:15" ht="17.25" customHeight="1" thickTop="1" thickBot="1" x14ac:dyDescent="0.3">
      <c r="B33" s="10" t="s">
        <v>48</v>
      </c>
      <c r="C33" s="11">
        <v>1</v>
      </c>
      <c r="D33" s="11">
        <v>3</v>
      </c>
      <c r="E33" s="11">
        <v>3</v>
      </c>
      <c r="F33" s="11">
        <v>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4</v>
      </c>
      <c r="N33" s="12">
        <v>10</v>
      </c>
      <c r="O33" s="11">
        <v>14</v>
      </c>
    </row>
    <row r="34" spans="2:15" ht="33" thickTop="1" thickBot="1" x14ac:dyDescent="0.3">
      <c r="B34" s="23" t="s">
        <v>49</v>
      </c>
      <c r="C34" s="14">
        <v>56</v>
      </c>
      <c r="D34" s="15">
        <v>27</v>
      </c>
      <c r="E34" s="14">
        <v>2</v>
      </c>
      <c r="F34" s="15">
        <v>4</v>
      </c>
      <c r="G34" s="14">
        <v>0</v>
      </c>
      <c r="H34" s="15">
        <v>0</v>
      </c>
      <c r="I34" s="14">
        <v>0</v>
      </c>
      <c r="J34" s="15">
        <v>1</v>
      </c>
      <c r="K34" s="14">
        <v>0</v>
      </c>
      <c r="L34" s="15">
        <v>0</v>
      </c>
      <c r="M34" s="14">
        <v>58</v>
      </c>
      <c r="N34" s="15">
        <v>32</v>
      </c>
      <c r="O34" s="8">
        <v>90</v>
      </c>
    </row>
    <row r="35" spans="2:15" ht="17.25" customHeight="1" thickTop="1" thickBot="1" x14ac:dyDescent="0.3">
      <c r="B35" s="10" t="s">
        <v>50</v>
      </c>
      <c r="C35" s="11">
        <v>26</v>
      </c>
      <c r="D35" s="11">
        <v>13</v>
      </c>
      <c r="E35" s="11">
        <v>0</v>
      </c>
      <c r="F35" s="11">
        <v>4</v>
      </c>
      <c r="G35" s="11">
        <v>0</v>
      </c>
      <c r="H35" s="11">
        <v>0</v>
      </c>
      <c r="I35" s="11">
        <v>0</v>
      </c>
      <c r="J35" s="11">
        <v>1</v>
      </c>
      <c r="K35" s="11">
        <v>0</v>
      </c>
      <c r="L35" s="11">
        <v>0</v>
      </c>
      <c r="M35" s="11">
        <v>26</v>
      </c>
      <c r="N35" s="12">
        <v>18</v>
      </c>
      <c r="O35" s="68">
        <v>44</v>
      </c>
    </row>
    <row r="36" spans="2:15" ht="17.25" customHeight="1" thickTop="1" thickBot="1" x14ac:dyDescent="0.3">
      <c r="B36" s="10" t="s">
        <v>51</v>
      </c>
      <c r="C36" s="11">
        <v>24</v>
      </c>
      <c r="D36" s="11">
        <v>13</v>
      </c>
      <c r="E36" s="11">
        <v>1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25</v>
      </c>
      <c r="N36" s="12">
        <v>13</v>
      </c>
      <c r="O36" s="68">
        <v>38</v>
      </c>
    </row>
    <row r="37" spans="2:15" ht="17.25" customHeight="1" thickTop="1" thickBot="1" x14ac:dyDescent="0.3">
      <c r="B37" s="10" t="s">
        <v>52</v>
      </c>
      <c r="C37" s="11">
        <v>6</v>
      </c>
      <c r="D37" s="11">
        <v>1</v>
      </c>
      <c r="E37" s="11">
        <v>1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7</v>
      </c>
      <c r="N37" s="12">
        <v>1</v>
      </c>
      <c r="O37" s="68">
        <v>8</v>
      </c>
    </row>
    <row r="38" spans="2:15" ht="32.25" customHeight="1" thickTop="1" thickBot="1" x14ac:dyDescent="0.3">
      <c r="B38" s="23" t="s">
        <v>53</v>
      </c>
      <c r="C38" s="14">
        <v>7</v>
      </c>
      <c r="D38" s="15">
        <v>0</v>
      </c>
      <c r="E38" s="14">
        <v>0</v>
      </c>
      <c r="F38" s="15">
        <v>0</v>
      </c>
      <c r="G38" s="14">
        <v>0</v>
      </c>
      <c r="H38" s="15">
        <v>0</v>
      </c>
      <c r="I38" s="14">
        <v>0</v>
      </c>
      <c r="J38" s="15">
        <v>0</v>
      </c>
      <c r="K38" s="14">
        <v>0</v>
      </c>
      <c r="L38" s="15">
        <v>0</v>
      </c>
      <c r="M38" s="14">
        <v>7</v>
      </c>
      <c r="N38" s="15">
        <v>0</v>
      </c>
      <c r="O38" s="8">
        <v>7</v>
      </c>
    </row>
    <row r="39" spans="2:15" ht="17.25" thickTop="1" thickBot="1" x14ac:dyDescent="0.3">
      <c r="B39" s="10" t="s">
        <v>54</v>
      </c>
      <c r="C39" s="11">
        <v>7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7</v>
      </c>
      <c r="N39" s="12">
        <v>0</v>
      </c>
      <c r="O39" s="11">
        <v>7</v>
      </c>
    </row>
    <row r="40" spans="2:15" ht="17.25" thickTop="1" thickBot="1" x14ac:dyDescent="0.3">
      <c r="B40" s="10" t="s">
        <v>55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2">
        <v>0</v>
      </c>
      <c r="O40" s="11">
        <v>0</v>
      </c>
    </row>
    <row r="41" spans="2:15" ht="17.25" thickTop="1" thickBot="1" x14ac:dyDescent="0.3">
      <c r="B41" s="10" t="s">
        <v>56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>
        <v>0</v>
      </c>
      <c r="O41" s="11">
        <v>0</v>
      </c>
    </row>
    <row r="42" spans="2:15" ht="17.25" thickTop="1" thickBot="1" x14ac:dyDescent="0.3">
      <c r="B42" s="23" t="s">
        <v>57</v>
      </c>
      <c r="C42" s="14">
        <v>20</v>
      </c>
      <c r="D42" s="15">
        <v>18</v>
      </c>
      <c r="E42" s="14">
        <v>13</v>
      </c>
      <c r="F42" s="15">
        <v>21</v>
      </c>
      <c r="G42" s="14">
        <v>0</v>
      </c>
      <c r="H42" s="15">
        <v>0</v>
      </c>
      <c r="I42" s="14">
        <v>0</v>
      </c>
      <c r="J42" s="15">
        <v>0</v>
      </c>
      <c r="K42" s="14">
        <v>0</v>
      </c>
      <c r="L42" s="15">
        <v>0</v>
      </c>
      <c r="M42" s="14">
        <v>33</v>
      </c>
      <c r="N42" s="15">
        <v>39</v>
      </c>
      <c r="O42" s="8">
        <v>72</v>
      </c>
    </row>
    <row r="43" spans="2:15" ht="17.25" thickTop="1" thickBot="1" x14ac:dyDescent="0.3">
      <c r="B43" s="10" t="s">
        <v>58</v>
      </c>
      <c r="C43" s="11">
        <v>3</v>
      </c>
      <c r="D43" s="11">
        <v>7</v>
      </c>
      <c r="E43" s="11">
        <v>2</v>
      </c>
      <c r="F43" s="11">
        <v>2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5</v>
      </c>
      <c r="N43" s="12">
        <v>9</v>
      </c>
      <c r="O43" s="11">
        <v>14</v>
      </c>
    </row>
    <row r="44" spans="2:15" ht="17.25" thickTop="1" thickBot="1" x14ac:dyDescent="0.3">
      <c r="B44" s="10" t="s">
        <v>59</v>
      </c>
      <c r="C44" s="11">
        <v>11</v>
      </c>
      <c r="D44" s="11">
        <v>10</v>
      </c>
      <c r="E44" s="11">
        <v>10</v>
      </c>
      <c r="F44" s="11">
        <v>17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21</v>
      </c>
      <c r="N44" s="12">
        <v>27</v>
      </c>
      <c r="O44" s="68">
        <v>48</v>
      </c>
    </row>
    <row r="45" spans="2:15" ht="17.25" thickTop="1" thickBot="1" x14ac:dyDescent="0.3">
      <c r="B45" s="10" t="s">
        <v>60</v>
      </c>
      <c r="C45" s="11">
        <v>6</v>
      </c>
      <c r="D45" s="11">
        <v>1</v>
      </c>
      <c r="E45" s="11">
        <v>1</v>
      </c>
      <c r="F45" s="11">
        <v>2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7</v>
      </c>
      <c r="N45" s="12">
        <v>3</v>
      </c>
      <c r="O45" s="68">
        <v>10</v>
      </c>
    </row>
    <row r="46" spans="2:15" ht="17.25" thickTop="1" thickBot="1" x14ac:dyDescent="0.3">
      <c r="B46" s="16" t="s">
        <v>61</v>
      </c>
      <c r="C46" s="14">
        <v>40</v>
      </c>
      <c r="D46" s="14">
        <v>15</v>
      </c>
      <c r="E46" s="14">
        <v>3</v>
      </c>
      <c r="F46" s="14">
        <v>3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43</v>
      </c>
      <c r="N46" s="14">
        <v>18</v>
      </c>
      <c r="O46" s="14">
        <v>61</v>
      </c>
    </row>
    <row r="47" spans="2:15" ht="17.25" thickTop="1" thickBot="1" x14ac:dyDescent="0.3">
      <c r="B47" s="10" t="s">
        <v>62</v>
      </c>
      <c r="C47" s="11">
        <v>40</v>
      </c>
      <c r="D47" s="11">
        <v>15</v>
      </c>
      <c r="E47" s="11">
        <v>3</v>
      </c>
      <c r="F47" s="11">
        <v>3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43</v>
      </c>
      <c r="N47" s="12">
        <v>18</v>
      </c>
      <c r="O47" s="11">
        <v>61</v>
      </c>
    </row>
    <row r="48" spans="2:15" ht="15" customHeight="1" thickTop="1" thickBot="1" x14ac:dyDescent="0.3">
      <c r="B48" s="26" t="s">
        <v>63</v>
      </c>
      <c r="C48" s="14">
        <v>2</v>
      </c>
      <c r="D48" s="14">
        <v>6</v>
      </c>
      <c r="E48" s="14">
        <v>0</v>
      </c>
      <c r="F48" s="14">
        <v>1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2</v>
      </c>
      <c r="N48" s="14">
        <v>7</v>
      </c>
      <c r="O48" s="14">
        <v>9</v>
      </c>
    </row>
    <row r="49" spans="2:15" ht="17.25" thickTop="1" thickBot="1" x14ac:dyDescent="0.3">
      <c r="B49" s="29" t="s">
        <v>63</v>
      </c>
      <c r="C49" s="11">
        <v>2</v>
      </c>
      <c r="D49" s="11">
        <v>6</v>
      </c>
      <c r="E49" s="11">
        <v>0</v>
      </c>
      <c r="F49" s="11">
        <v>1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2</v>
      </c>
      <c r="N49" s="12">
        <v>7</v>
      </c>
      <c r="O49" s="11">
        <v>9</v>
      </c>
    </row>
    <row r="50" spans="2:15" ht="15" customHeight="1" thickTop="1" thickBot="1" x14ac:dyDescent="0.3">
      <c r="B50" s="33" t="s">
        <v>64</v>
      </c>
      <c r="C50" s="34">
        <v>694</v>
      </c>
      <c r="D50" s="35">
        <v>585</v>
      </c>
      <c r="E50" s="34">
        <v>199</v>
      </c>
      <c r="F50" s="36">
        <v>344</v>
      </c>
      <c r="G50" s="34">
        <v>1</v>
      </c>
      <c r="H50" s="36">
        <v>8</v>
      </c>
      <c r="I50" s="34">
        <v>0</v>
      </c>
      <c r="J50" s="36">
        <v>11</v>
      </c>
      <c r="K50" s="34">
        <v>0</v>
      </c>
      <c r="L50" s="36">
        <v>0</v>
      </c>
      <c r="M50" s="34">
        <v>894</v>
      </c>
      <c r="N50" s="36">
        <v>948</v>
      </c>
      <c r="O50" s="34">
        <v>1842</v>
      </c>
    </row>
    <row r="51" spans="2:15" ht="15" customHeight="1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15" ht="15.75" thickBot="1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15" ht="15" customHeight="1" thickBot="1" x14ac:dyDescent="0.3">
      <c r="B53" s="348" t="str">
        <f>B6</f>
        <v>ESTADOS ACADÉMICOS 2023-1 POR GÉNERO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</row>
    <row r="54" spans="2:15" ht="15.75" customHeight="1" thickBot="1" x14ac:dyDescent="0.3">
      <c r="B54" s="348" t="s">
        <v>17</v>
      </c>
      <c r="C54" s="348" t="s">
        <v>78</v>
      </c>
      <c r="D54" s="348"/>
      <c r="E54" s="348" t="s">
        <v>79</v>
      </c>
      <c r="F54" s="348"/>
      <c r="G54" s="368" t="s">
        <v>84</v>
      </c>
      <c r="H54" s="368"/>
      <c r="I54" s="368" t="s">
        <v>81</v>
      </c>
      <c r="J54" s="368"/>
      <c r="K54" s="368" t="s">
        <v>85</v>
      </c>
      <c r="L54" s="368"/>
      <c r="M54" s="348" t="s">
        <v>72</v>
      </c>
      <c r="N54" s="348"/>
      <c r="O54" s="348" t="s">
        <v>70</v>
      </c>
    </row>
    <row r="55" spans="2:15" ht="24.75" customHeight="1" thickBot="1" x14ac:dyDescent="0.3">
      <c r="B55" s="348"/>
      <c r="C55" s="348"/>
      <c r="D55" s="348"/>
      <c r="E55" s="348"/>
      <c r="F55" s="348"/>
      <c r="G55" s="368"/>
      <c r="H55" s="368"/>
      <c r="I55" s="368"/>
      <c r="J55" s="368"/>
      <c r="K55" s="368"/>
      <c r="L55" s="368"/>
      <c r="M55" s="348"/>
      <c r="N55" s="348"/>
      <c r="O55" s="348"/>
    </row>
    <row r="56" spans="2:15" ht="19.5" thickBot="1" x14ac:dyDescent="0.3">
      <c r="B56" s="348"/>
      <c r="C56" s="66" t="s">
        <v>74</v>
      </c>
      <c r="D56" s="67" t="s">
        <v>75</v>
      </c>
      <c r="E56" s="66" t="s">
        <v>74</v>
      </c>
      <c r="F56" s="67" t="s">
        <v>75</v>
      </c>
      <c r="G56" s="66" t="s">
        <v>74</v>
      </c>
      <c r="H56" s="67" t="s">
        <v>75</v>
      </c>
      <c r="I56" s="66" t="s">
        <v>74</v>
      </c>
      <c r="J56" s="67" t="s">
        <v>75</v>
      </c>
      <c r="K56" s="66" t="s">
        <v>74</v>
      </c>
      <c r="L56" s="67" t="s">
        <v>75</v>
      </c>
      <c r="M56" s="66" t="s">
        <v>74</v>
      </c>
      <c r="N56" s="67" t="s">
        <v>75</v>
      </c>
      <c r="O56" s="348"/>
    </row>
    <row r="57" spans="2:15" ht="16.5" thickBot="1" x14ac:dyDescent="0.3">
      <c r="B57" s="202" t="s">
        <v>25</v>
      </c>
      <c r="C57" s="86">
        <f t="shared" ref="C57:C92" si="0">IFERROR(C10/SUM(C10:D10),0)</f>
        <v>0.62987012987012991</v>
      </c>
      <c r="D57" s="87">
        <f t="shared" ref="D57:D92" si="1">IFERROR(D10/SUM(C10:D10),0)</f>
        <v>0.37012987012987014</v>
      </c>
      <c r="E57" s="86">
        <f t="shared" ref="E57:E92" si="2">IFERROR(E10/SUM(E10:F10),0)</f>
        <v>0.36842105263157893</v>
      </c>
      <c r="F57" s="87">
        <f t="shared" ref="F57:F92" si="3">IFERROR(F10/SUM(E10:F10),0)</f>
        <v>0.63157894736842102</v>
      </c>
      <c r="G57" s="86">
        <f t="shared" ref="G57:G94" si="4">IFERROR(G10/SUM(G10:H10),0)</f>
        <v>0</v>
      </c>
      <c r="H57" s="87">
        <f t="shared" ref="H57:H94" si="5">IFERROR(H10/SUM(G10:H10),0)</f>
        <v>0</v>
      </c>
      <c r="I57" s="86">
        <f t="shared" ref="I57:I92" si="6">IFERROR(I10/SUM(I10:J10),0)</f>
        <v>0</v>
      </c>
      <c r="J57" s="87">
        <f t="shared" ref="J57:J92" si="7">IFERROR(J10/SUM(I10:J10),0)</f>
        <v>0</v>
      </c>
      <c r="K57" s="86">
        <f t="shared" ref="K57:K92" si="8">IFERROR(K10/SUM(K10:L10),0)</f>
        <v>0</v>
      </c>
      <c r="L57" s="87">
        <f t="shared" ref="L57:L92" si="9">IFERROR(L10/SUM(K10:L10),0)</f>
        <v>0</v>
      </c>
      <c r="M57" s="86">
        <f t="shared" ref="M57:M97" si="10">IFERROR(M10/SUM(M10:N10),0)</f>
        <v>0.60115606936416188</v>
      </c>
      <c r="N57" s="87">
        <f t="shared" ref="N57:N93" si="11">IFERROR(N10/SUM(M10:N10),0)</f>
        <v>0.39884393063583817</v>
      </c>
      <c r="O57" s="133">
        <f t="shared" ref="O57:O94" si="12">O10</f>
        <v>173</v>
      </c>
    </row>
    <row r="58" spans="2:15" ht="17.25" customHeight="1" thickTop="1" thickBot="1" x14ac:dyDescent="0.3">
      <c r="B58" s="196" t="s">
        <v>26</v>
      </c>
      <c r="C58" s="88">
        <f t="shared" si="0"/>
        <v>0.5757575757575758</v>
      </c>
      <c r="D58" s="89">
        <f t="shared" si="1"/>
        <v>0.42424242424242425</v>
      </c>
      <c r="E58" s="88">
        <f t="shared" si="2"/>
        <v>0.6</v>
      </c>
      <c r="F58" s="89">
        <f t="shared" si="3"/>
        <v>0.4</v>
      </c>
      <c r="G58" s="88">
        <f t="shared" si="4"/>
        <v>0</v>
      </c>
      <c r="H58" s="89">
        <f t="shared" si="5"/>
        <v>0</v>
      </c>
      <c r="I58" s="88">
        <f t="shared" si="6"/>
        <v>0</v>
      </c>
      <c r="J58" s="89">
        <f t="shared" si="7"/>
        <v>0</v>
      </c>
      <c r="K58" s="88">
        <f t="shared" si="8"/>
        <v>0</v>
      </c>
      <c r="L58" s="89">
        <f t="shared" si="9"/>
        <v>0</v>
      </c>
      <c r="M58" s="88">
        <f t="shared" si="10"/>
        <v>0.57894736842105265</v>
      </c>
      <c r="N58" s="89">
        <f t="shared" si="11"/>
        <v>0.42105263157894735</v>
      </c>
      <c r="O58" s="134">
        <f t="shared" si="12"/>
        <v>38</v>
      </c>
    </row>
    <row r="59" spans="2:15" ht="17.25" customHeight="1" thickTop="1" thickBot="1" x14ac:dyDescent="0.3">
      <c r="B59" s="196" t="s">
        <v>27</v>
      </c>
      <c r="C59" s="88">
        <f t="shared" si="0"/>
        <v>0.66666666666666663</v>
      </c>
      <c r="D59" s="89">
        <f t="shared" si="1"/>
        <v>0.33333333333333331</v>
      </c>
      <c r="E59" s="88">
        <f t="shared" si="2"/>
        <v>0.2857142857142857</v>
      </c>
      <c r="F59" s="89">
        <f t="shared" si="3"/>
        <v>0.7142857142857143</v>
      </c>
      <c r="G59" s="88">
        <f t="shared" si="4"/>
        <v>0</v>
      </c>
      <c r="H59" s="89">
        <f t="shared" si="5"/>
        <v>0</v>
      </c>
      <c r="I59" s="88">
        <f t="shared" si="6"/>
        <v>0</v>
      </c>
      <c r="J59" s="89">
        <f t="shared" si="7"/>
        <v>0</v>
      </c>
      <c r="K59" s="88">
        <f t="shared" si="8"/>
        <v>0</v>
      </c>
      <c r="L59" s="89">
        <f t="shared" si="9"/>
        <v>0</v>
      </c>
      <c r="M59" s="88">
        <f t="shared" si="10"/>
        <v>0.61946902654867253</v>
      </c>
      <c r="N59" s="89">
        <f t="shared" si="11"/>
        <v>0.38053097345132741</v>
      </c>
      <c r="O59" s="134">
        <f t="shared" si="12"/>
        <v>113</v>
      </c>
    </row>
    <row r="60" spans="2:15" ht="17.25" customHeight="1" thickTop="1" thickBot="1" x14ac:dyDescent="0.3">
      <c r="B60" s="196" t="s">
        <v>28</v>
      </c>
      <c r="C60" s="90">
        <f t="shared" si="0"/>
        <v>0.54545454545454541</v>
      </c>
      <c r="D60" s="91">
        <f t="shared" si="1"/>
        <v>0.45454545454545453</v>
      </c>
      <c r="E60" s="90">
        <f t="shared" si="2"/>
        <v>0</v>
      </c>
      <c r="F60" s="91">
        <f t="shared" si="3"/>
        <v>0</v>
      </c>
      <c r="G60" s="90">
        <f t="shared" si="4"/>
        <v>0</v>
      </c>
      <c r="H60" s="91">
        <f t="shared" si="5"/>
        <v>0</v>
      </c>
      <c r="I60" s="90">
        <f t="shared" si="6"/>
        <v>0</v>
      </c>
      <c r="J60" s="91">
        <f t="shared" si="7"/>
        <v>0</v>
      </c>
      <c r="K60" s="90">
        <f t="shared" si="8"/>
        <v>0</v>
      </c>
      <c r="L60" s="91">
        <f t="shared" si="9"/>
        <v>0</v>
      </c>
      <c r="M60" s="90">
        <f t="shared" si="10"/>
        <v>0.54545454545454541</v>
      </c>
      <c r="N60" s="91">
        <f t="shared" si="11"/>
        <v>0.45454545454545453</v>
      </c>
      <c r="O60" s="135">
        <f t="shared" si="12"/>
        <v>22</v>
      </c>
    </row>
    <row r="61" spans="2:15" ht="50.25" customHeight="1" thickTop="1" thickBot="1" x14ac:dyDescent="0.3">
      <c r="B61" s="218" t="s">
        <v>65</v>
      </c>
      <c r="C61" s="92">
        <f t="shared" si="0"/>
        <v>0.70344827586206893</v>
      </c>
      <c r="D61" s="93">
        <f t="shared" si="1"/>
        <v>0.29655172413793102</v>
      </c>
      <c r="E61" s="92">
        <f t="shared" si="2"/>
        <v>0.48484848484848486</v>
      </c>
      <c r="F61" s="93">
        <f t="shared" si="3"/>
        <v>0.51515151515151514</v>
      </c>
      <c r="G61" s="92">
        <f t="shared" si="4"/>
        <v>0</v>
      </c>
      <c r="H61" s="93">
        <f t="shared" si="5"/>
        <v>0</v>
      </c>
      <c r="I61" s="92">
        <f t="shared" si="6"/>
        <v>0</v>
      </c>
      <c r="J61" s="93">
        <f t="shared" si="7"/>
        <v>1</v>
      </c>
      <c r="K61" s="92">
        <f t="shared" si="8"/>
        <v>0</v>
      </c>
      <c r="L61" s="93">
        <f t="shared" si="9"/>
        <v>0</v>
      </c>
      <c r="M61" s="92">
        <f t="shared" si="10"/>
        <v>0.65921787709497204</v>
      </c>
      <c r="N61" s="93">
        <f t="shared" si="11"/>
        <v>0.34078212290502791</v>
      </c>
      <c r="O61" s="136">
        <f t="shared" si="12"/>
        <v>179</v>
      </c>
    </row>
    <row r="62" spans="2:15" ht="17.25" thickTop="1" thickBot="1" x14ac:dyDescent="0.3">
      <c r="B62" s="196" t="s">
        <v>30</v>
      </c>
      <c r="C62" s="88">
        <f t="shared" si="0"/>
        <v>0.66249999999999998</v>
      </c>
      <c r="D62" s="89">
        <f t="shared" si="1"/>
        <v>0.33750000000000002</v>
      </c>
      <c r="E62" s="88">
        <f t="shared" si="2"/>
        <v>0.48484848484848486</v>
      </c>
      <c r="F62" s="89">
        <f t="shared" si="3"/>
        <v>0.51515151515151514</v>
      </c>
      <c r="G62" s="88">
        <f t="shared" si="4"/>
        <v>0</v>
      </c>
      <c r="H62" s="89">
        <f t="shared" si="5"/>
        <v>0</v>
      </c>
      <c r="I62" s="88">
        <f t="shared" si="6"/>
        <v>0</v>
      </c>
      <c r="J62" s="89">
        <f t="shared" si="7"/>
        <v>1</v>
      </c>
      <c r="K62" s="88">
        <f t="shared" si="8"/>
        <v>0</v>
      </c>
      <c r="L62" s="89">
        <f t="shared" si="9"/>
        <v>0</v>
      </c>
      <c r="M62" s="88">
        <f t="shared" si="10"/>
        <v>0.60526315789473684</v>
      </c>
      <c r="N62" s="89">
        <f t="shared" si="11"/>
        <v>0.39473684210526316</v>
      </c>
      <c r="O62" s="134">
        <f t="shared" si="12"/>
        <v>114</v>
      </c>
    </row>
    <row r="63" spans="2:15" ht="17.25" thickTop="1" thickBot="1" x14ac:dyDescent="0.3">
      <c r="B63" s="196" t="s">
        <v>31</v>
      </c>
      <c r="C63" s="88">
        <f t="shared" si="0"/>
        <v>0.54545454545454541</v>
      </c>
      <c r="D63" s="89">
        <f t="shared" si="1"/>
        <v>0.45454545454545453</v>
      </c>
      <c r="E63" s="88">
        <f t="shared" si="2"/>
        <v>0</v>
      </c>
      <c r="F63" s="89">
        <f t="shared" si="3"/>
        <v>0</v>
      </c>
      <c r="G63" s="88">
        <f t="shared" si="4"/>
        <v>0</v>
      </c>
      <c r="H63" s="89">
        <f t="shared" si="5"/>
        <v>0</v>
      </c>
      <c r="I63" s="88">
        <f t="shared" si="6"/>
        <v>0</v>
      </c>
      <c r="J63" s="89">
        <f t="shared" si="7"/>
        <v>0</v>
      </c>
      <c r="K63" s="88">
        <f t="shared" si="8"/>
        <v>0</v>
      </c>
      <c r="L63" s="89">
        <f t="shared" si="9"/>
        <v>0</v>
      </c>
      <c r="M63" s="88">
        <f t="shared" si="10"/>
        <v>0.54545454545454541</v>
      </c>
      <c r="N63" s="89">
        <f t="shared" si="11"/>
        <v>0.45454545454545453</v>
      </c>
      <c r="O63" s="134">
        <f t="shared" si="12"/>
        <v>22</v>
      </c>
    </row>
    <row r="64" spans="2:15" ht="17.25" thickTop="1" thickBot="1" x14ac:dyDescent="0.3">
      <c r="B64" s="196" t="s">
        <v>32</v>
      </c>
      <c r="C64" s="88">
        <f t="shared" si="0"/>
        <v>0.86046511627906974</v>
      </c>
      <c r="D64" s="89">
        <f t="shared" si="1"/>
        <v>0.13953488372093023</v>
      </c>
      <c r="E64" s="88">
        <f t="shared" si="2"/>
        <v>0</v>
      </c>
      <c r="F64" s="89">
        <f t="shared" si="3"/>
        <v>0</v>
      </c>
      <c r="G64" s="88">
        <f t="shared" si="4"/>
        <v>0</v>
      </c>
      <c r="H64" s="89">
        <f t="shared" si="5"/>
        <v>0</v>
      </c>
      <c r="I64" s="88">
        <f t="shared" si="6"/>
        <v>0</v>
      </c>
      <c r="J64" s="89">
        <f t="shared" si="7"/>
        <v>0</v>
      </c>
      <c r="K64" s="88">
        <f t="shared" si="8"/>
        <v>0</v>
      </c>
      <c r="L64" s="89">
        <f t="shared" si="9"/>
        <v>0</v>
      </c>
      <c r="M64" s="88">
        <f t="shared" si="10"/>
        <v>0.86046511627906974</v>
      </c>
      <c r="N64" s="89">
        <f t="shared" si="11"/>
        <v>0.13953488372093023</v>
      </c>
      <c r="O64" s="134">
        <f t="shared" si="12"/>
        <v>43</v>
      </c>
    </row>
    <row r="65" spans="2:15" ht="17.25" thickTop="1" thickBot="1" x14ac:dyDescent="0.3">
      <c r="B65" s="200" t="s">
        <v>33</v>
      </c>
      <c r="C65" s="94">
        <f t="shared" si="0"/>
        <v>0.5598591549295775</v>
      </c>
      <c r="D65" s="95">
        <f t="shared" si="1"/>
        <v>0.44014084507042256</v>
      </c>
      <c r="E65" s="94">
        <f t="shared" si="2"/>
        <v>0.55862068965517242</v>
      </c>
      <c r="F65" s="95">
        <f t="shared" si="3"/>
        <v>0.44137931034482758</v>
      </c>
      <c r="G65" s="94">
        <f t="shared" si="4"/>
        <v>0</v>
      </c>
      <c r="H65" s="95">
        <f t="shared" si="5"/>
        <v>1</v>
      </c>
      <c r="I65" s="94">
        <f t="shared" si="6"/>
        <v>0</v>
      </c>
      <c r="J65" s="95">
        <f t="shared" si="7"/>
        <v>1</v>
      </c>
      <c r="K65" s="94">
        <f t="shared" si="8"/>
        <v>0</v>
      </c>
      <c r="L65" s="95">
        <f t="shared" si="9"/>
        <v>0</v>
      </c>
      <c r="M65" s="94">
        <f t="shared" si="10"/>
        <v>0.55172413793103448</v>
      </c>
      <c r="N65" s="95">
        <f t="shared" si="11"/>
        <v>0.44827586206896552</v>
      </c>
      <c r="O65" s="137">
        <f t="shared" si="12"/>
        <v>435</v>
      </c>
    </row>
    <row r="66" spans="2:15" ht="17.25" thickTop="1" thickBot="1" x14ac:dyDescent="0.3">
      <c r="B66" s="196" t="s">
        <v>34</v>
      </c>
      <c r="C66" s="88">
        <f t="shared" si="0"/>
        <v>0.53629032258064513</v>
      </c>
      <c r="D66" s="89">
        <f t="shared" si="1"/>
        <v>0.46370967741935482</v>
      </c>
      <c r="E66" s="88">
        <f t="shared" si="2"/>
        <v>0.5539568345323741</v>
      </c>
      <c r="F66" s="89">
        <f t="shared" si="3"/>
        <v>0.4460431654676259</v>
      </c>
      <c r="G66" s="88">
        <f t="shared" si="4"/>
        <v>0</v>
      </c>
      <c r="H66" s="89">
        <f t="shared" si="5"/>
        <v>1</v>
      </c>
      <c r="I66" s="88">
        <f t="shared" si="6"/>
        <v>0</v>
      </c>
      <c r="J66" s="89">
        <f t="shared" si="7"/>
        <v>1</v>
      </c>
      <c r="K66" s="88">
        <f t="shared" si="8"/>
        <v>0</v>
      </c>
      <c r="L66" s="89">
        <f t="shared" si="9"/>
        <v>0</v>
      </c>
      <c r="M66" s="88">
        <f t="shared" si="10"/>
        <v>0.53435114503816794</v>
      </c>
      <c r="N66" s="89">
        <f t="shared" si="11"/>
        <v>0.46564885496183206</v>
      </c>
      <c r="O66" s="134">
        <f t="shared" si="12"/>
        <v>393</v>
      </c>
    </row>
    <row r="67" spans="2:15" ht="17.25" thickTop="1" thickBot="1" x14ac:dyDescent="0.3">
      <c r="B67" s="196" t="s">
        <v>35</v>
      </c>
      <c r="C67" s="88">
        <f t="shared" si="0"/>
        <v>0.75</v>
      </c>
      <c r="D67" s="89">
        <f t="shared" si="1"/>
        <v>0.25</v>
      </c>
      <c r="E67" s="88">
        <f t="shared" si="2"/>
        <v>0</v>
      </c>
      <c r="F67" s="89">
        <f t="shared" si="3"/>
        <v>0</v>
      </c>
      <c r="G67" s="88">
        <f t="shared" si="4"/>
        <v>0</v>
      </c>
      <c r="H67" s="89">
        <f t="shared" si="5"/>
        <v>0</v>
      </c>
      <c r="I67" s="88">
        <f t="shared" si="6"/>
        <v>0</v>
      </c>
      <c r="J67" s="89">
        <f t="shared" si="7"/>
        <v>0</v>
      </c>
      <c r="K67" s="88">
        <f t="shared" si="8"/>
        <v>0</v>
      </c>
      <c r="L67" s="89">
        <f t="shared" si="9"/>
        <v>0</v>
      </c>
      <c r="M67" s="88">
        <f t="shared" si="10"/>
        <v>0.75</v>
      </c>
      <c r="N67" s="89">
        <f t="shared" si="11"/>
        <v>0.25</v>
      </c>
      <c r="O67" s="134">
        <f t="shared" si="12"/>
        <v>8</v>
      </c>
    </row>
    <row r="68" spans="2:15" ht="17.25" thickTop="1" thickBot="1" x14ac:dyDescent="0.3">
      <c r="B68" s="196" t="s">
        <v>36</v>
      </c>
      <c r="C68" s="88">
        <f t="shared" si="0"/>
        <v>0.7142857142857143</v>
      </c>
      <c r="D68" s="89">
        <f t="shared" si="1"/>
        <v>0.2857142857142857</v>
      </c>
      <c r="E68" s="88">
        <f t="shared" si="2"/>
        <v>0.66666666666666663</v>
      </c>
      <c r="F68" s="89">
        <f t="shared" si="3"/>
        <v>0.33333333333333331</v>
      </c>
      <c r="G68" s="88">
        <f t="shared" si="4"/>
        <v>0</v>
      </c>
      <c r="H68" s="89">
        <f t="shared" si="5"/>
        <v>0</v>
      </c>
      <c r="I68" s="88">
        <f t="shared" si="6"/>
        <v>0</v>
      </c>
      <c r="J68" s="89">
        <f t="shared" si="7"/>
        <v>0</v>
      </c>
      <c r="K68" s="88">
        <f t="shared" si="8"/>
        <v>0</v>
      </c>
      <c r="L68" s="89">
        <f t="shared" si="9"/>
        <v>0</v>
      </c>
      <c r="M68" s="88">
        <f t="shared" si="10"/>
        <v>0.70588235294117652</v>
      </c>
      <c r="N68" s="89">
        <f t="shared" si="11"/>
        <v>0.29411764705882354</v>
      </c>
      <c r="O68" s="134">
        <f t="shared" si="12"/>
        <v>34</v>
      </c>
    </row>
    <row r="69" spans="2:15" ht="17.25" thickTop="1" thickBot="1" x14ac:dyDescent="0.3">
      <c r="B69" s="202" t="s">
        <v>37</v>
      </c>
      <c r="C69" s="86">
        <f t="shared" si="0"/>
        <v>0.31216931216931215</v>
      </c>
      <c r="D69" s="87">
        <f t="shared" si="1"/>
        <v>0.68783068783068779</v>
      </c>
      <c r="E69" s="86">
        <f t="shared" si="2"/>
        <v>0.24113475177304963</v>
      </c>
      <c r="F69" s="87">
        <f t="shared" si="3"/>
        <v>0.75886524822695034</v>
      </c>
      <c r="G69" s="86">
        <f t="shared" si="4"/>
        <v>0.16666666666666666</v>
      </c>
      <c r="H69" s="87">
        <f t="shared" si="5"/>
        <v>0.83333333333333337</v>
      </c>
      <c r="I69" s="86">
        <f t="shared" si="6"/>
        <v>0</v>
      </c>
      <c r="J69" s="87">
        <f t="shared" si="7"/>
        <v>1</v>
      </c>
      <c r="K69" s="86">
        <f t="shared" si="8"/>
        <v>0</v>
      </c>
      <c r="L69" s="87">
        <f t="shared" si="9"/>
        <v>0</v>
      </c>
      <c r="M69" s="86">
        <f t="shared" si="10"/>
        <v>0.27827380952380953</v>
      </c>
      <c r="N69" s="87">
        <f t="shared" si="11"/>
        <v>0.72172619047619047</v>
      </c>
      <c r="O69" s="138">
        <f t="shared" si="12"/>
        <v>672</v>
      </c>
    </row>
    <row r="70" spans="2:15" ht="17.25" customHeight="1" thickTop="1" thickBot="1" x14ac:dyDescent="0.3">
      <c r="B70" s="203" t="s">
        <v>38</v>
      </c>
      <c r="C70" s="96">
        <f t="shared" si="0"/>
        <v>0.37234042553191488</v>
      </c>
      <c r="D70" s="97">
        <f t="shared" si="1"/>
        <v>0.62765957446808507</v>
      </c>
      <c r="E70" s="96">
        <f t="shared" si="2"/>
        <v>0.29090909090909089</v>
      </c>
      <c r="F70" s="97">
        <f t="shared" si="3"/>
        <v>0.70909090909090911</v>
      </c>
      <c r="G70" s="96">
        <f t="shared" si="4"/>
        <v>0.5</v>
      </c>
      <c r="H70" s="97">
        <f t="shared" si="5"/>
        <v>0.5</v>
      </c>
      <c r="I70" s="96">
        <f t="shared" si="6"/>
        <v>0</v>
      </c>
      <c r="J70" s="97">
        <f t="shared" si="7"/>
        <v>1</v>
      </c>
      <c r="K70" s="96">
        <f t="shared" si="8"/>
        <v>0</v>
      </c>
      <c r="L70" s="97">
        <f t="shared" si="9"/>
        <v>0</v>
      </c>
      <c r="M70" s="96">
        <f t="shared" si="10"/>
        <v>0.34210526315789475</v>
      </c>
      <c r="N70" s="97">
        <f t="shared" si="11"/>
        <v>0.65789473684210531</v>
      </c>
      <c r="O70" s="139">
        <f t="shared" si="12"/>
        <v>152</v>
      </c>
    </row>
    <row r="71" spans="2:15" ht="17.25" customHeight="1" thickTop="1" thickBot="1" x14ac:dyDescent="0.3">
      <c r="B71" s="196" t="s">
        <v>39</v>
      </c>
      <c r="C71" s="88">
        <f t="shared" si="0"/>
        <v>0.12222222222222222</v>
      </c>
      <c r="D71" s="89">
        <f t="shared" si="1"/>
        <v>0.87777777777777777</v>
      </c>
      <c r="E71" s="88">
        <f t="shared" si="2"/>
        <v>0.14545454545454545</v>
      </c>
      <c r="F71" s="89">
        <f t="shared" si="3"/>
        <v>0.8545454545454545</v>
      </c>
      <c r="G71" s="88">
        <f t="shared" si="4"/>
        <v>0</v>
      </c>
      <c r="H71" s="89">
        <f t="shared" si="5"/>
        <v>1</v>
      </c>
      <c r="I71" s="88">
        <f t="shared" si="6"/>
        <v>0</v>
      </c>
      <c r="J71" s="89">
        <f t="shared" si="7"/>
        <v>1</v>
      </c>
      <c r="K71" s="88">
        <f t="shared" si="8"/>
        <v>0</v>
      </c>
      <c r="L71" s="89">
        <f t="shared" si="9"/>
        <v>0</v>
      </c>
      <c r="M71" s="88">
        <f t="shared" si="10"/>
        <v>0.12751677852348994</v>
      </c>
      <c r="N71" s="89">
        <f t="shared" si="11"/>
        <v>0.87248322147651003</v>
      </c>
      <c r="O71" s="134">
        <f t="shared" si="12"/>
        <v>149</v>
      </c>
    </row>
    <row r="72" spans="2:15" ht="17.25" customHeight="1" thickTop="1" thickBot="1" x14ac:dyDescent="0.3">
      <c r="B72" s="196" t="s">
        <v>40</v>
      </c>
      <c r="C72" s="88">
        <f t="shared" si="0"/>
        <v>0.2413793103448276</v>
      </c>
      <c r="D72" s="89">
        <f t="shared" si="1"/>
        <v>0.75862068965517238</v>
      </c>
      <c r="E72" s="88">
        <f t="shared" si="2"/>
        <v>0.13333333333333333</v>
      </c>
      <c r="F72" s="89">
        <f t="shared" si="3"/>
        <v>0.8666666666666667</v>
      </c>
      <c r="G72" s="88">
        <f t="shared" si="4"/>
        <v>0</v>
      </c>
      <c r="H72" s="89">
        <f t="shared" si="5"/>
        <v>0</v>
      </c>
      <c r="I72" s="88">
        <f t="shared" si="6"/>
        <v>0</v>
      </c>
      <c r="J72" s="89">
        <f t="shared" si="7"/>
        <v>0</v>
      </c>
      <c r="K72" s="88">
        <f t="shared" si="8"/>
        <v>0</v>
      </c>
      <c r="L72" s="89">
        <f t="shared" si="9"/>
        <v>0</v>
      </c>
      <c r="M72" s="88">
        <f t="shared" si="10"/>
        <v>0.20454545454545456</v>
      </c>
      <c r="N72" s="89">
        <f t="shared" si="11"/>
        <v>0.79545454545454541</v>
      </c>
      <c r="O72" s="134">
        <f t="shared" si="12"/>
        <v>44</v>
      </c>
    </row>
    <row r="73" spans="2:15" ht="17.25" customHeight="1" thickTop="1" thickBot="1" x14ac:dyDescent="0.3">
      <c r="B73" s="203" t="s">
        <v>41</v>
      </c>
      <c r="C73" s="96">
        <f t="shared" si="0"/>
        <v>0.2</v>
      </c>
      <c r="D73" s="97">
        <f t="shared" si="1"/>
        <v>0.8</v>
      </c>
      <c r="E73" s="96">
        <f t="shared" si="2"/>
        <v>0.11428571428571428</v>
      </c>
      <c r="F73" s="97">
        <f t="shared" si="3"/>
        <v>0.88571428571428568</v>
      </c>
      <c r="G73" s="96">
        <f t="shared" si="4"/>
        <v>0</v>
      </c>
      <c r="H73" s="97">
        <f t="shared" si="5"/>
        <v>1</v>
      </c>
      <c r="I73" s="96">
        <f t="shared" si="6"/>
        <v>0</v>
      </c>
      <c r="J73" s="97">
        <f t="shared" si="7"/>
        <v>1</v>
      </c>
      <c r="K73" s="96">
        <f t="shared" si="8"/>
        <v>0</v>
      </c>
      <c r="L73" s="97">
        <f t="shared" si="9"/>
        <v>0</v>
      </c>
      <c r="M73" s="96">
        <f t="shared" si="10"/>
        <v>0.15853658536585366</v>
      </c>
      <c r="N73" s="97">
        <f t="shared" si="11"/>
        <v>0.84146341463414631</v>
      </c>
      <c r="O73" s="139">
        <f t="shared" si="12"/>
        <v>82</v>
      </c>
    </row>
    <row r="74" spans="2:15" ht="17.25" customHeight="1" thickTop="1" thickBot="1" x14ac:dyDescent="0.3">
      <c r="B74" s="196" t="s">
        <v>42</v>
      </c>
      <c r="C74" s="88">
        <f t="shared" si="0"/>
        <v>0.68656716417910446</v>
      </c>
      <c r="D74" s="89">
        <f t="shared" si="1"/>
        <v>0.31343283582089554</v>
      </c>
      <c r="E74" s="88">
        <f t="shared" si="2"/>
        <v>0.43478260869565216</v>
      </c>
      <c r="F74" s="89">
        <f t="shared" si="3"/>
        <v>0.56521739130434778</v>
      </c>
      <c r="G74" s="88">
        <f t="shared" si="4"/>
        <v>0</v>
      </c>
      <c r="H74" s="89">
        <f t="shared" si="5"/>
        <v>0</v>
      </c>
      <c r="I74" s="88">
        <f t="shared" si="6"/>
        <v>0</v>
      </c>
      <c r="J74" s="89">
        <f t="shared" si="7"/>
        <v>0</v>
      </c>
      <c r="K74" s="88">
        <f t="shared" si="8"/>
        <v>0</v>
      </c>
      <c r="L74" s="89">
        <f t="shared" si="9"/>
        <v>0</v>
      </c>
      <c r="M74" s="88">
        <f t="shared" si="10"/>
        <v>0.55882352941176472</v>
      </c>
      <c r="N74" s="89">
        <f t="shared" si="11"/>
        <v>0.44117647058823528</v>
      </c>
      <c r="O74" s="134">
        <f t="shared" si="12"/>
        <v>136</v>
      </c>
    </row>
    <row r="75" spans="2:15" ht="17.25" customHeight="1" thickTop="1" thickBot="1" x14ac:dyDescent="0.3">
      <c r="B75" s="196" t="s">
        <v>43</v>
      </c>
      <c r="C75" s="88">
        <f t="shared" si="0"/>
        <v>0.18867924528301888</v>
      </c>
      <c r="D75" s="89">
        <f t="shared" si="1"/>
        <v>0.81132075471698117</v>
      </c>
      <c r="E75" s="88">
        <f t="shared" si="2"/>
        <v>0.15094339622641509</v>
      </c>
      <c r="F75" s="89">
        <f t="shared" si="3"/>
        <v>0.84905660377358494</v>
      </c>
      <c r="G75" s="88">
        <f t="shared" si="4"/>
        <v>0</v>
      </c>
      <c r="H75" s="89">
        <f t="shared" si="5"/>
        <v>0</v>
      </c>
      <c r="I75" s="88">
        <f t="shared" si="6"/>
        <v>0</v>
      </c>
      <c r="J75" s="89">
        <f t="shared" si="7"/>
        <v>1</v>
      </c>
      <c r="K75" s="88">
        <f t="shared" si="8"/>
        <v>0</v>
      </c>
      <c r="L75" s="89">
        <f t="shared" si="9"/>
        <v>0</v>
      </c>
      <c r="M75" s="88">
        <f t="shared" si="10"/>
        <v>0.16513761467889909</v>
      </c>
      <c r="N75" s="89">
        <f t="shared" si="11"/>
        <v>0.83486238532110091</v>
      </c>
      <c r="O75" s="134">
        <f t="shared" si="12"/>
        <v>109</v>
      </c>
    </row>
    <row r="76" spans="2:15" ht="38.25" customHeight="1" thickTop="1" thickBot="1" x14ac:dyDescent="0.3">
      <c r="B76" s="205" t="s">
        <v>66</v>
      </c>
      <c r="C76" s="94">
        <f t="shared" si="0"/>
        <v>0.73228346456692917</v>
      </c>
      <c r="D76" s="95">
        <f t="shared" si="1"/>
        <v>0.26771653543307089</v>
      </c>
      <c r="E76" s="94">
        <f t="shared" si="2"/>
        <v>0.52941176470588236</v>
      </c>
      <c r="F76" s="95">
        <f t="shared" si="3"/>
        <v>0.47058823529411764</v>
      </c>
      <c r="G76" s="94">
        <f t="shared" si="4"/>
        <v>0</v>
      </c>
      <c r="H76" s="95">
        <f t="shared" si="5"/>
        <v>0</v>
      </c>
      <c r="I76" s="94">
        <f t="shared" si="6"/>
        <v>0</v>
      </c>
      <c r="J76" s="95">
        <f t="shared" si="7"/>
        <v>0</v>
      </c>
      <c r="K76" s="94">
        <f t="shared" si="8"/>
        <v>0</v>
      </c>
      <c r="L76" s="95">
        <f t="shared" si="9"/>
        <v>0</v>
      </c>
      <c r="M76" s="94">
        <f t="shared" si="10"/>
        <v>0.70833333333333337</v>
      </c>
      <c r="N76" s="95">
        <f t="shared" si="11"/>
        <v>0.29166666666666669</v>
      </c>
      <c r="O76" s="137">
        <f t="shared" si="12"/>
        <v>144</v>
      </c>
    </row>
    <row r="77" spans="2:15" ht="17.25" customHeight="1" thickTop="1" thickBot="1" x14ac:dyDescent="0.3">
      <c r="B77" s="203" t="s">
        <v>45</v>
      </c>
      <c r="C77" s="96">
        <f t="shared" si="0"/>
        <v>0.7931034482758621</v>
      </c>
      <c r="D77" s="97">
        <f t="shared" si="1"/>
        <v>0.20689655172413793</v>
      </c>
      <c r="E77" s="96">
        <f t="shared" si="2"/>
        <v>1</v>
      </c>
      <c r="F77" s="97">
        <f t="shared" si="3"/>
        <v>0</v>
      </c>
      <c r="G77" s="96">
        <f t="shared" si="4"/>
        <v>0</v>
      </c>
      <c r="H77" s="97">
        <f t="shared" si="5"/>
        <v>0</v>
      </c>
      <c r="I77" s="96">
        <f t="shared" si="6"/>
        <v>0</v>
      </c>
      <c r="J77" s="97">
        <f t="shared" si="7"/>
        <v>0</v>
      </c>
      <c r="K77" s="96">
        <f t="shared" si="8"/>
        <v>0</v>
      </c>
      <c r="L77" s="97">
        <f t="shared" si="9"/>
        <v>0</v>
      </c>
      <c r="M77" s="96">
        <f t="shared" si="10"/>
        <v>0.80434782608695654</v>
      </c>
      <c r="N77" s="97">
        <f t="shared" si="11"/>
        <v>0.19565217391304349</v>
      </c>
      <c r="O77" s="139">
        <f t="shared" si="12"/>
        <v>92</v>
      </c>
    </row>
    <row r="78" spans="2:15" ht="17.25" customHeight="1" thickTop="1" thickBot="1" x14ac:dyDescent="0.3">
      <c r="B78" s="196" t="s">
        <v>46</v>
      </c>
      <c r="C78" s="88">
        <f t="shared" si="0"/>
        <v>0.65714285714285714</v>
      </c>
      <c r="D78" s="89">
        <f t="shared" si="1"/>
        <v>0.34285714285714286</v>
      </c>
      <c r="E78" s="88">
        <f t="shared" si="2"/>
        <v>0.5</v>
      </c>
      <c r="F78" s="89">
        <f t="shared" si="3"/>
        <v>0.5</v>
      </c>
      <c r="G78" s="88">
        <f t="shared" si="4"/>
        <v>0</v>
      </c>
      <c r="H78" s="89">
        <f t="shared" si="5"/>
        <v>0</v>
      </c>
      <c r="I78" s="88">
        <f t="shared" si="6"/>
        <v>0</v>
      </c>
      <c r="J78" s="89">
        <f t="shared" si="7"/>
        <v>0</v>
      </c>
      <c r="K78" s="88">
        <f t="shared" si="8"/>
        <v>0</v>
      </c>
      <c r="L78" s="89">
        <f t="shared" si="9"/>
        <v>0</v>
      </c>
      <c r="M78" s="88">
        <f t="shared" si="10"/>
        <v>0.64864864864864868</v>
      </c>
      <c r="N78" s="89">
        <f t="shared" si="11"/>
        <v>0.35135135135135137</v>
      </c>
      <c r="O78" s="134">
        <f t="shared" si="12"/>
        <v>37</v>
      </c>
    </row>
    <row r="79" spans="2:15" ht="17.25" customHeight="1" thickTop="1" thickBot="1" x14ac:dyDescent="0.3">
      <c r="B79" s="196" t="s">
        <v>47</v>
      </c>
      <c r="C79" s="88">
        <f t="shared" si="0"/>
        <v>0</v>
      </c>
      <c r="D79" s="89">
        <f t="shared" si="1"/>
        <v>1</v>
      </c>
      <c r="E79" s="88">
        <f t="shared" si="2"/>
        <v>0</v>
      </c>
      <c r="F79" s="89">
        <f t="shared" si="3"/>
        <v>0</v>
      </c>
      <c r="G79" s="88">
        <f t="shared" si="4"/>
        <v>0</v>
      </c>
      <c r="H79" s="89">
        <f t="shared" si="5"/>
        <v>0</v>
      </c>
      <c r="I79" s="88">
        <f t="shared" si="6"/>
        <v>0</v>
      </c>
      <c r="J79" s="89">
        <f t="shared" si="7"/>
        <v>0</v>
      </c>
      <c r="K79" s="88">
        <f t="shared" si="8"/>
        <v>0</v>
      </c>
      <c r="L79" s="89">
        <f t="shared" si="9"/>
        <v>0</v>
      </c>
      <c r="M79" s="88">
        <f t="shared" si="10"/>
        <v>0</v>
      </c>
      <c r="N79" s="89">
        <f t="shared" si="11"/>
        <v>1</v>
      </c>
      <c r="O79" s="134">
        <f t="shared" si="12"/>
        <v>1</v>
      </c>
    </row>
    <row r="80" spans="2:15" ht="17.25" customHeight="1" thickTop="1" thickBot="1" x14ac:dyDescent="0.3">
      <c r="B80" s="196" t="s">
        <v>48</v>
      </c>
      <c r="C80" s="88">
        <f t="shared" si="0"/>
        <v>0.25</v>
      </c>
      <c r="D80" s="89">
        <f t="shared" si="1"/>
        <v>0.75</v>
      </c>
      <c r="E80" s="88">
        <f t="shared" si="2"/>
        <v>0.3</v>
      </c>
      <c r="F80" s="89">
        <f t="shared" si="3"/>
        <v>0.7</v>
      </c>
      <c r="G80" s="88">
        <f t="shared" si="4"/>
        <v>0</v>
      </c>
      <c r="H80" s="89">
        <f t="shared" si="5"/>
        <v>0</v>
      </c>
      <c r="I80" s="88">
        <f t="shared" si="6"/>
        <v>0</v>
      </c>
      <c r="J80" s="89">
        <f t="shared" si="7"/>
        <v>0</v>
      </c>
      <c r="K80" s="88">
        <f t="shared" si="8"/>
        <v>0</v>
      </c>
      <c r="L80" s="89">
        <f t="shared" si="9"/>
        <v>0</v>
      </c>
      <c r="M80" s="88">
        <f t="shared" si="10"/>
        <v>0.2857142857142857</v>
      </c>
      <c r="N80" s="89">
        <f t="shared" si="11"/>
        <v>0.7142857142857143</v>
      </c>
      <c r="O80" s="134">
        <f t="shared" si="12"/>
        <v>14</v>
      </c>
    </row>
    <row r="81" spans="2:15" ht="34.5" customHeight="1" thickTop="1" thickBot="1" x14ac:dyDescent="0.3">
      <c r="B81" s="205" t="s">
        <v>67</v>
      </c>
      <c r="C81" s="94">
        <f t="shared" si="0"/>
        <v>0.67469879518072284</v>
      </c>
      <c r="D81" s="95">
        <f t="shared" si="1"/>
        <v>0.3253012048192771</v>
      </c>
      <c r="E81" s="94">
        <f t="shared" si="2"/>
        <v>0.33333333333333331</v>
      </c>
      <c r="F81" s="95">
        <f t="shared" si="3"/>
        <v>0.66666666666666663</v>
      </c>
      <c r="G81" s="94">
        <f t="shared" si="4"/>
        <v>0</v>
      </c>
      <c r="H81" s="95">
        <f t="shared" si="5"/>
        <v>0</v>
      </c>
      <c r="I81" s="94">
        <f t="shared" si="6"/>
        <v>0</v>
      </c>
      <c r="J81" s="95">
        <f t="shared" si="7"/>
        <v>1</v>
      </c>
      <c r="K81" s="94">
        <f t="shared" si="8"/>
        <v>0</v>
      </c>
      <c r="L81" s="95">
        <f t="shared" si="9"/>
        <v>0</v>
      </c>
      <c r="M81" s="94">
        <f t="shared" si="10"/>
        <v>0.64444444444444449</v>
      </c>
      <c r="N81" s="95">
        <f t="shared" si="11"/>
        <v>0.35555555555555557</v>
      </c>
      <c r="O81" s="137">
        <f t="shared" si="12"/>
        <v>90</v>
      </c>
    </row>
    <row r="82" spans="2:15" ht="17.25" customHeight="1" thickTop="1" thickBot="1" x14ac:dyDescent="0.3">
      <c r="B82" s="196" t="s">
        <v>50</v>
      </c>
      <c r="C82" s="88">
        <f t="shared" si="0"/>
        <v>0.66666666666666663</v>
      </c>
      <c r="D82" s="89">
        <f t="shared" si="1"/>
        <v>0.33333333333333331</v>
      </c>
      <c r="E82" s="88">
        <f t="shared" si="2"/>
        <v>0</v>
      </c>
      <c r="F82" s="89">
        <f t="shared" si="3"/>
        <v>1</v>
      </c>
      <c r="G82" s="88">
        <f t="shared" si="4"/>
        <v>0</v>
      </c>
      <c r="H82" s="89">
        <f t="shared" si="5"/>
        <v>0</v>
      </c>
      <c r="I82" s="88">
        <f t="shared" si="6"/>
        <v>0</v>
      </c>
      <c r="J82" s="89">
        <f t="shared" si="7"/>
        <v>1</v>
      </c>
      <c r="K82" s="88">
        <f t="shared" si="8"/>
        <v>0</v>
      </c>
      <c r="L82" s="89">
        <f t="shared" si="9"/>
        <v>0</v>
      </c>
      <c r="M82" s="88">
        <f t="shared" si="10"/>
        <v>0.59090909090909094</v>
      </c>
      <c r="N82" s="89">
        <f t="shared" si="11"/>
        <v>0.40909090909090912</v>
      </c>
      <c r="O82" s="134">
        <f t="shared" si="12"/>
        <v>44</v>
      </c>
    </row>
    <row r="83" spans="2:15" ht="17.25" customHeight="1" thickTop="1" thickBot="1" x14ac:dyDescent="0.3">
      <c r="B83" s="196" t="s">
        <v>51</v>
      </c>
      <c r="C83" s="88">
        <f t="shared" si="0"/>
        <v>0.64864864864864868</v>
      </c>
      <c r="D83" s="89">
        <f t="shared" si="1"/>
        <v>0.35135135135135137</v>
      </c>
      <c r="E83" s="88">
        <f t="shared" si="2"/>
        <v>1</v>
      </c>
      <c r="F83" s="89">
        <f t="shared" si="3"/>
        <v>0</v>
      </c>
      <c r="G83" s="88">
        <f t="shared" si="4"/>
        <v>0</v>
      </c>
      <c r="H83" s="89">
        <f t="shared" si="5"/>
        <v>0</v>
      </c>
      <c r="I83" s="88">
        <f t="shared" si="6"/>
        <v>0</v>
      </c>
      <c r="J83" s="89">
        <f t="shared" si="7"/>
        <v>0</v>
      </c>
      <c r="K83" s="88">
        <f t="shared" si="8"/>
        <v>0</v>
      </c>
      <c r="L83" s="89">
        <f t="shared" si="9"/>
        <v>0</v>
      </c>
      <c r="M83" s="88">
        <f t="shared" si="10"/>
        <v>0.65789473684210531</v>
      </c>
      <c r="N83" s="89">
        <f t="shared" si="11"/>
        <v>0.34210526315789475</v>
      </c>
      <c r="O83" s="134">
        <f t="shared" si="12"/>
        <v>38</v>
      </c>
    </row>
    <row r="84" spans="2:15" ht="17.25" customHeight="1" thickTop="1" thickBot="1" x14ac:dyDescent="0.3">
      <c r="B84" s="196" t="s">
        <v>52</v>
      </c>
      <c r="C84" s="88">
        <f t="shared" si="0"/>
        <v>0.8571428571428571</v>
      </c>
      <c r="D84" s="89">
        <f t="shared" si="1"/>
        <v>0.14285714285714285</v>
      </c>
      <c r="E84" s="88">
        <f t="shared" si="2"/>
        <v>1</v>
      </c>
      <c r="F84" s="89">
        <f t="shared" si="3"/>
        <v>0</v>
      </c>
      <c r="G84" s="88">
        <f t="shared" si="4"/>
        <v>0</v>
      </c>
      <c r="H84" s="89">
        <f t="shared" si="5"/>
        <v>0</v>
      </c>
      <c r="I84" s="88">
        <f t="shared" si="6"/>
        <v>0</v>
      </c>
      <c r="J84" s="89">
        <f t="shared" si="7"/>
        <v>0</v>
      </c>
      <c r="K84" s="88">
        <f t="shared" si="8"/>
        <v>0</v>
      </c>
      <c r="L84" s="89">
        <f t="shared" si="9"/>
        <v>0</v>
      </c>
      <c r="M84" s="88">
        <f t="shared" si="10"/>
        <v>0.875</v>
      </c>
      <c r="N84" s="89">
        <f t="shared" si="11"/>
        <v>0.125</v>
      </c>
      <c r="O84" s="134">
        <f t="shared" si="12"/>
        <v>8</v>
      </c>
    </row>
    <row r="85" spans="2:15" ht="32.25" customHeight="1" thickTop="1" thickBot="1" x14ac:dyDescent="0.3">
      <c r="B85" s="205" t="s">
        <v>53</v>
      </c>
      <c r="C85" s="94">
        <f t="shared" si="0"/>
        <v>1</v>
      </c>
      <c r="D85" s="95">
        <f t="shared" si="1"/>
        <v>0</v>
      </c>
      <c r="E85" s="94">
        <f t="shared" si="2"/>
        <v>0</v>
      </c>
      <c r="F85" s="95">
        <f t="shared" si="3"/>
        <v>0</v>
      </c>
      <c r="G85" s="94">
        <f t="shared" si="4"/>
        <v>0</v>
      </c>
      <c r="H85" s="95">
        <f t="shared" si="5"/>
        <v>0</v>
      </c>
      <c r="I85" s="94">
        <f t="shared" si="6"/>
        <v>0</v>
      </c>
      <c r="J85" s="95">
        <f t="shared" si="7"/>
        <v>0</v>
      </c>
      <c r="K85" s="94">
        <f t="shared" si="8"/>
        <v>0</v>
      </c>
      <c r="L85" s="95">
        <f t="shared" si="9"/>
        <v>0</v>
      </c>
      <c r="M85" s="94">
        <f t="shared" si="10"/>
        <v>1</v>
      </c>
      <c r="N85" s="95">
        <f t="shared" si="11"/>
        <v>0</v>
      </c>
      <c r="O85" s="137">
        <f t="shared" si="12"/>
        <v>7</v>
      </c>
    </row>
    <row r="86" spans="2:15" ht="17.25" thickTop="1" thickBot="1" x14ac:dyDescent="0.3">
      <c r="B86" s="196" t="s">
        <v>54</v>
      </c>
      <c r="C86" s="88">
        <f t="shared" si="0"/>
        <v>1</v>
      </c>
      <c r="D86" s="89">
        <f t="shared" si="1"/>
        <v>0</v>
      </c>
      <c r="E86" s="88">
        <f t="shared" si="2"/>
        <v>0</v>
      </c>
      <c r="F86" s="89">
        <f t="shared" si="3"/>
        <v>0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0</v>
      </c>
      <c r="K86" s="88">
        <f t="shared" si="8"/>
        <v>0</v>
      </c>
      <c r="L86" s="89">
        <f t="shared" si="9"/>
        <v>0</v>
      </c>
      <c r="M86" s="88">
        <f t="shared" si="10"/>
        <v>1</v>
      </c>
      <c r="N86" s="89">
        <f t="shared" si="11"/>
        <v>0</v>
      </c>
      <c r="O86" s="134">
        <f t="shared" si="12"/>
        <v>7</v>
      </c>
    </row>
    <row r="87" spans="2:15" ht="17.25" thickTop="1" thickBot="1" x14ac:dyDescent="0.3">
      <c r="B87" s="196" t="s">
        <v>68</v>
      </c>
      <c r="C87" s="88">
        <f t="shared" si="0"/>
        <v>0</v>
      </c>
      <c r="D87" s="89">
        <f t="shared" si="1"/>
        <v>0</v>
      </c>
      <c r="E87" s="88">
        <f t="shared" si="2"/>
        <v>0</v>
      </c>
      <c r="F87" s="89">
        <f t="shared" si="3"/>
        <v>0</v>
      </c>
      <c r="G87" s="88">
        <f t="shared" si="4"/>
        <v>0</v>
      </c>
      <c r="H87" s="89">
        <f t="shared" si="5"/>
        <v>0</v>
      </c>
      <c r="I87" s="88">
        <f t="shared" si="6"/>
        <v>0</v>
      </c>
      <c r="J87" s="89">
        <f t="shared" si="7"/>
        <v>0</v>
      </c>
      <c r="K87" s="88">
        <f t="shared" si="8"/>
        <v>0</v>
      </c>
      <c r="L87" s="89">
        <f t="shared" si="9"/>
        <v>0</v>
      </c>
      <c r="M87" s="88">
        <f t="shared" si="10"/>
        <v>0</v>
      </c>
      <c r="N87" s="89">
        <f t="shared" si="11"/>
        <v>0</v>
      </c>
      <c r="O87" s="134">
        <f t="shared" si="12"/>
        <v>0</v>
      </c>
    </row>
    <row r="88" spans="2:15" ht="17.25" thickTop="1" thickBot="1" x14ac:dyDescent="0.3">
      <c r="B88" s="196" t="s">
        <v>69</v>
      </c>
      <c r="C88" s="88">
        <f t="shared" si="0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0</v>
      </c>
      <c r="H88" s="89">
        <f t="shared" si="5"/>
        <v>0</v>
      </c>
      <c r="I88" s="88">
        <f t="shared" si="6"/>
        <v>0</v>
      </c>
      <c r="J88" s="89">
        <f t="shared" si="7"/>
        <v>0</v>
      </c>
      <c r="K88" s="88">
        <f t="shared" si="8"/>
        <v>0</v>
      </c>
      <c r="L88" s="89">
        <f t="shared" si="9"/>
        <v>0</v>
      </c>
      <c r="M88" s="88">
        <f t="shared" si="10"/>
        <v>0</v>
      </c>
      <c r="N88" s="89">
        <f t="shared" si="11"/>
        <v>0</v>
      </c>
      <c r="O88" s="134">
        <f t="shared" si="12"/>
        <v>0</v>
      </c>
    </row>
    <row r="89" spans="2:15" ht="17.25" thickTop="1" thickBot="1" x14ac:dyDescent="0.3">
      <c r="B89" s="205" t="s">
        <v>57</v>
      </c>
      <c r="C89" s="94">
        <f t="shared" si="0"/>
        <v>0.52631578947368418</v>
      </c>
      <c r="D89" s="95">
        <f t="shared" si="1"/>
        <v>0.47368421052631576</v>
      </c>
      <c r="E89" s="94">
        <f t="shared" si="2"/>
        <v>0.38235294117647056</v>
      </c>
      <c r="F89" s="95">
        <f t="shared" si="3"/>
        <v>0.61764705882352944</v>
      </c>
      <c r="G89" s="94">
        <f t="shared" si="4"/>
        <v>0</v>
      </c>
      <c r="H89" s="95">
        <f t="shared" si="5"/>
        <v>0</v>
      </c>
      <c r="I89" s="94">
        <f t="shared" si="6"/>
        <v>0</v>
      </c>
      <c r="J89" s="95">
        <f t="shared" si="7"/>
        <v>0</v>
      </c>
      <c r="K89" s="94">
        <f t="shared" si="8"/>
        <v>0</v>
      </c>
      <c r="L89" s="95">
        <f t="shared" si="9"/>
        <v>0</v>
      </c>
      <c r="M89" s="94">
        <f t="shared" si="10"/>
        <v>0.45833333333333331</v>
      </c>
      <c r="N89" s="95">
        <f t="shared" si="11"/>
        <v>0.54166666666666663</v>
      </c>
      <c r="O89" s="137">
        <f t="shared" si="12"/>
        <v>72</v>
      </c>
    </row>
    <row r="90" spans="2:15" ht="17.25" thickTop="1" thickBot="1" x14ac:dyDescent="0.3">
      <c r="B90" s="196" t="s">
        <v>58</v>
      </c>
      <c r="C90" s="88">
        <f t="shared" si="0"/>
        <v>0.3</v>
      </c>
      <c r="D90" s="89">
        <f t="shared" si="1"/>
        <v>0.7</v>
      </c>
      <c r="E90" s="88">
        <f t="shared" si="2"/>
        <v>0.5</v>
      </c>
      <c r="F90" s="89">
        <f t="shared" si="3"/>
        <v>0.5</v>
      </c>
      <c r="G90" s="88">
        <f t="shared" si="4"/>
        <v>0</v>
      </c>
      <c r="H90" s="89">
        <f t="shared" si="5"/>
        <v>0</v>
      </c>
      <c r="I90" s="88">
        <f t="shared" si="6"/>
        <v>0</v>
      </c>
      <c r="J90" s="89">
        <f t="shared" si="7"/>
        <v>0</v>
      </c>
      <c r="K90" s="88">
        <f t="shared" si="8"/>
        <v>0</v>
      </c>
      <c r="L90" s="89">
        <f t="shared" si="9"/>
        <v>0</v>
      </c>
      <c r="M90" s="88">
        <f t="shared" si="10"/>
        <v>0.35714285714285715</v>
      </c>
      <c r="N90" s="89">
        <f t="shared" si="11"/>
        <v>0.6428571428571429</v>
      </c>
      <c r="O90" s="134">
        <f t="shared" si="12"/>
        <v>14</v>
      </c>
    </row>
    <row r="91" spans="2:15" ht="17.25" thickTop="1" thickBot="1" x14ac:dyDescent="0.3">
      <c r="B91" s="196" t="s">
        <v>59</v>
      </c>
      <c r="C91" s="88">
        <f t="shared" si="0"/>
        <v>0.52380952380952384</v>
      </c>
      <c r="D91" s="89">
        <f t="shared" si="1"/>
        <v>0.47619047619047616</v>
      </c>
      <c r="E91" s="88">
        <f t="shared" si="2"/>
        <v>0.37037037037037035</v>
      </c>
      <c r="F91" s="89">
        <f t="shared" si="3"/>
        <v>0.62962962962962965</v>
      </c>
      <c r="G91" s="88">
        <f t="shared" si="4"/>
        <v>0</v>
      </c>
      <c r="H91" s="89">
        <f t="shared" si="5"/>
        <v>0</v>
      </c>
      <c r="I91" s="88">
        <f t="shared" si="6"/>
        <v>0</v>
      </c>
      <c r="J91" s="89">
        <f t="shared" si="7"/>
        <v>0</v>
      </c>
      <c r="K91" s="88">
        <f t="shared" si="8"/>
        <v>0</v>
      </c>
      <c r="L91" s="89">
        <f t="shared" si="9"/>
        <v>0</v>
      </c>
      <c r="M91" s="88">
        <f t="shared" si="10"/>
        <v>0.4375</v>
      </c>
      <c r="N91" s="89">
        <f t="shared" si="11"/>
        <v>0.5625</v>
      </c>
      <c r="O91" s="134">
        <f t="shared" si="12"/>
        <v>48</v>
      </c>
    </row>
    <row r="92" spans="2:15" ht="17.25" thickTop="1" thickBot="1" x14ac:dyDescent="0.3">
      <c r="B92" s="196" t="s">
        <v>60</v>
      </c>
      <c r="C92" s="88">
        <f t="shared" si="0"/>
        <v>0.8571428571428571</v>
      </c>
      <c r="D92" s="89">
        <f t="shared" si="1"/>
        <v>0.14285714285714285</v>
      </c>
      <c r="E92" s="88">
        <f t="shared" si="2"/>
        <v>0.33333333333333331</v>
      </c>
      <c r="F92" s="89">
        <f t="shared" si="3"/>
        <v>0.66666666666666663</v>
      </c>
      <c r="G92" s="88">
        <f t="shared" si="4"/>
        <v>0</v>
      </c>
      <c r="H92" s="89">
        <f t="shared" si="5"/>
        <v>0</v>
      </c>
      <c r="I92" s="88">
        <f t="shared" si="6"/>
        <v>0</v>
      </c>
      <c r="J92" s="89">
        <f t="shared" si="7"/>
        <v>0</v>
      </c>
      <c r="K92" s="88">
        <f t="shared" si="8"/>
        <v>0</v>
      </c>
      <c r="L92" s="89">
        <f t="shared" si="9"/>
        <v>0</v>
      </c>
      <c r="M92" s="88">
        <f t="shared" si="10"/>
        <v>0.7</v>
      </c>
      <c r="N92" s="89">
        <f t="shared" si="11"/>
        <v>0.3</v>
      </c>
      <c r="O92" s="134">
        <f t="shared" si="12"/>
        <v>10</v>
      </c>
    </row>
    <row r="93" spans="2:15" ht="17.25" thickTop="1" thickBot="1" x14ac:dyDescent="0.3">
      <c r="B93" s="200" t="s">
        <v>61</v>
      </c>
      <c r="C93" s="94">
        <f>IFERROR(C46/SUM(C46:D46),0)</f>
        <v>0.72727272727272729</v>
      </c>
      <c r="D93" s="95">
        <f>IFERROR(D46/SUM(C46:D46),0)</f>
        <v>0.27272727272727271</v>
      </c>
      <c r="E93" s="94">
        <f>IFERROR(E46/SUM(E46:F46),0)</f>
        <v>0.5</v>
      </c>
      <c r="F93" s="95">
        <f>IFERROR(F46/SUM(E46:F46),0)</f>
        <v>0.5</v>
      </c>
      <c r="G93" s="94">
        <f t="shared" si="4"/>
        <v>0</v>
      </c>
      <c r="H93" s="95">
        <f t="shared" si="5"/>
        <v>0</v>
      </c>
      <c r="I93" s="94">
        <f>IFERROR(I46/SUM(I46:J46),0)</f>
        <v>0</v>
      </c>
      <c r="J93" s="95">
        <f>IFERROR(J46/SUM(I46:J46),0)</f>
        <v>0</v>
      </c>
      <c r="K93" s="94">
        <f>IFERROR(K46/SUM(K46:L46),0)</f>
        <v>0</v>
      </c>
      <c r="L93" s="95">
        <f>IFERROR(L46/SUM(K46:L46),0)</f>
        <v>0</v>
      </c>
      <c r="M93" s="94">
        <f t="shared" si="10"/>
        <v>0.70491803278688525</v>
      </c>
      <c r="N93" s="95">
        <f t="shared" si="11"/>
        <v>0.29508196721311475</v>
      </c>
      <c r="O93" s="137">
        <f t="shared" si="12"/>
        <v>61</v>
      </c>
    </row>
    <row r="94" spans="2:15" ht="17.25" thickTop="1" thickBot="1" x14ac:dyDescent="0.3">
      <c r="B94" s="196" t="s">
        <v>62</v>
      </c>
      <c r="C94" s="90">
        <f>IFERROR(C47/SUM(C47:D47),0)</f>
        <v>0.72727272727272729</v>
      </c>
      <c r="D94" s="91">
        <f>IFERROR(D47/SUM(C47:D47),0)</f>
        <v>0.27272727272727271</v>
      </c>
      <c r="E94" s="90">
        <f>IFERROR(E47/SUM(E47:F47),0)</f>
        <v>0.5</v>
      </c>
      <c r="F94" s="91">
        <f>IFERROR(F47/SUM(E47:F47),0)</f>
        <v>0.5</v>
      </c>
      <c r="G94" s="90">
        <f t="shared" si="4"/>
        <v>0</v>
      </c>
      <c r="H94" s="91">
        <f t="shared" si="5"/>
        <v>0</v>
      </c>
      <c r="I94" s="90">
        <f>IFERROR(I47/SUM(I47:J47),0)</f>
        <v>0</v>
      </c>
      <c r="J94" s="91">
        <f>IFERROR(J47/SUM(I47:J47),0)</f>
        <v>0</v>
      </c>
      <c r="K94" s="90">
        <f>IFERROR(K47/SUM(K47:L47),0)</f>
        <v>0</v>
      </c>
      <c r="L94" s="91">
        <f>IFERROR(L47/SUM(K47:L47),0)</f>
        <v>0</v>
      </c>
      <c r="M94" s="90">
        <f t="shared" si="10"/>
        <v>0.70491803278688525</v>
      </c>
      <c r="N94" s="91">
        <f>IFERROR(N47/SUM(M47:N47),0)</f>
        <v>0.29508196721311475</v>
      </c>
      <c r="O94" s="135">
        <f t="shared" si="12"/>
        <v>61</v>
      </c>
    </row>
    <row r="95" spans="2:15" ht="17.25" thickTop="1" thickBot="1" x14ac:dyDescent="0.3">
      <c r="B95" s="208" t="s">
        <v>63</v>
      </c>
      <c r="C95" s="92">
        <f>IFERROR(C48/SUM(C48:D48),0)</f>
        <v>0.25</v>
      </c>
      <c r="D95" s="93">
        <f>IFERROR(D48/SUM(C48:D48),0)</f>
        <v>0.75</v>
      </c>
      <c r="E95" s="92">
        <f>IFERROR(E48/SUM(E48:F48),0)</f>
        <v>0</v>
      </c>
      <c r="F95" s="93">
        <f>IFERROR(F48/SUM(E48:F48),0)</f>
        <v>1</v>
      </c>
      <c r="G95" s="92">
        <f>IFERROR(G48/SUM(G48:H48),0)</f>
        <v>0</v>
      </c>
      <c r="H95" s="93">
        <f>IFERROR(H48/SUM(G48:H48),0)</f>
        <v>0</v>
      </c>
      <c r="I95" s="92">
        <f>IFERROR(I48/SUM(I48:J48),0)</f>
        <v>0</v>
      </c>
      <c r="J95" s="93">
        <f>IFERROR(J48/SUM(I48:J48),0)</f>
        <v>0</v>
      </c>
      <c r="K95" s="92">
        <f>IFERROR(K48/SUM(K48:L48),0)</f>
        <v>0</v>
      </c>
      <c r="L95" s="93">
        <f>IFERROR(L48/SUM(K48:L48),0)</f>
        <v>0</v>
      </c>
      <c r="M95" s="92">
        <f t="shared" si="10"/>
        <v>0.22222222222222221</v>
      </c>
      <c r="N95" s="93">
        <f>IFERROR(N48/SUM(M48:N48),0)</f>
        <v>0.77777777777777779</v>
      </c>
      <c r="O95" s="136">
        <f>O48</f>
        <v>9</v>
      </c>
    </row>
    <row r="96" spans="2:15" ht="17.25" thickTop="1" thickBot="1" x14ac:dyDescent="0.3">
      <c r="B96" s="210" t="s">
        <v>63</v>
      </c>
      <c r="C96" s="98">
        <f>IFERROR(C49/SUM(C49:D49),0)</f>
        <v>0.25</v>
      </c>
      <c r="D96" s="99">
        <f>IFERROR(D49/SUM(C49:D49),0)</f>
        <v>0.75</v>
      </c>
      <c r="E96" s="100">
        <f>IFERROR(E49/SUM(E49:F49),0)</f>
        <v>0</v>
      </c>
      <c r="F96" s="99">
        <f>IFERROR(F49/SUM(E49:F49),0)</f>
        <v>1</v>
      </c>
      <c r="G96" s="100">
        <f>IFERROR(G49/SUM(G49:H49),0)</f>
        <v>0</v>
      </c>
      <c r="H96" s="99">
        <f>IFERROR(H49/SUM(G49:H49),0)</f>
        <v>0</v>
      </c>
      <c r="I96" s="100">
        <f>IFERROR(I49/SUM(I49:J49),0)</f>
        <v>0</v>
      </c>
      <c r="J96" s="99">
        <f>IFERROR(J49/SUM(I49:J49),0)</f>
        <v>0</v>
      </c>
      <c r="K96" s="100">
        <f>IFERROR(K49/SUM(K49:L49),0)</f>
        <v>0</v>
      </c>
      <c r="L96" s="99">
        <f>IFERROR(L49/SUM(K49:L49),0)</f>
        <v>0</v>
      </c>
      <c r="M96" s="100">
        <f t="shared" si="10"/>
        <v>0.22222222222222221</v>
      </c>
      <c r="N96" s="99">
        <f>IFERROR(N49/SUM(M49:N49),0)</f>
        <v>0.77777777777777779</v>
      </c>
      <c r="O96" s="140">
        <f>O49</f>
        <v>9</v>
      </c>
    </row>
    <row r="97" spans="2:15" ht="19.5" thickBot="1" x14ac:dyDescent="0.3">
      <c r="B97" s="213" t="s">
        <v>70</v>
      </c>
      <c r="C97" s="101">
        <f>IFERROR(C50/SUM(C50:D50),0)</f>
        <v>0.54261141516810008</v>
      </c>
      <c r="D97" s="102">
        <f>IFERROR(D50/SUM(C50:D50),0)</f>
        <v>0.45738858483189992</v>
      </c>
      <c r="E97" s="101">
        <f>IFERROR(E50/SUM(E50:F50),0)</f>
        <v>0.36648250460405157</v>
      </c>
      <c r="F97" s="103">
        <f>IFERROR(F50/SUM(E50:F50),0)</f>
        <v>0.63351749539594848</v>
      </c>
      <c r="G97" s="101">
        <f>IFERROR(G50/SUM(G50:H50),0)</f>
        <v>0.1111111111111111</v>
      </c>
      <c r="H97" s="103">
        <f>IFERROR(H50/SUM(G50:H50),0)</f>
        <v>0.88888888888888884</v>
      </c>
      <c r="I97" s="101">
        <f>IFERROR(I50/SUM(I50:J50),0)</f>
        <v>0</v>
      </c>
      <c r="J97" s="103">
        <f>IFERROR(J50/SUM(I50:J50),0)</f>
        <v>1</v>
      </c>
      <c r="K97" s="101">
        <f>IFERROR(K50/SUM(K50:L50),0)</f>
        <v>0</v>
      </c>
      <c r="L97" s="103">
        <f>IFERROR(L50/SUM(K50:L50),0)</f>
        <v>0</v>
      </c>
      <c r="M97" s="101">
        <f t="shared" si="10"/>
        <v>0.48534201954397393</v>
      </c>
      <c r="N97" s="103">
        <f>IFERROR(N50/SUM(M50:N50),0)</f>
        <v>0.51465798045602607</v>
      </c>
      <c r="O97" s="141">
        <f>O50</f>
        <v>1842</v>
      </c>
    </row>
  </sheetData>
  <mergeCells count="20">
    <mergeCell ref="B53:O53"/>
    <mergeCell ref="B54:B56"/>
    <mergeCell ref="C54:D55"/>
    <mergeCell ref="E54:F55"/>
    <mergeCell ref="G54:H55"/>
    <mergeCell ref="I54:J55"/>
    <mergeCell ref="K54:L55"/>
    <mergeCell ref="M54:N55"/>
    <mergeCell ref="O54:O56"/>
    <mergeCell ref="I7:J8"/>
    <mergeCell ref="K7:L8"/>
    <mergeCell ref="M7:N8"/>
    <mergeCell ref="O7:O9"/>
    <mergeCell ref="B2:O2"/>
    <mergeCell ref="B3:O3"/>
    <mergeCell ref="B6:O6"/>
    <mergeCell ref="B7:B9"/>
    <mergeCell ref="C7:D8"/>
    <mergeCell ref="E7:F8"/>
    <mergeCell ref="G7:H8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J96"/>
  <sheetViews>
    <sheetView showGridLines="0" topLeftCell="A22" zoomScale="69" zoomScaleNormal="69" workbookViewId="0">
      <selection activeCell="K30" sqref="K30"/>
    </sheetView>
  </sheetViews>
  <sheetFormatPr baseColWidth="10" defaultColWidth="11.42578125" defaultRowHeight="15" x14ac:dyDescent="0.25"/>
  <cols>
    <col min="2" max="2" width="41.42578125" bestFit="1" customWidth="1"/>
    <col min="3" max="3" width="10" bestFit="1" customWidth="1"/>
    <col min="4" max="4" width="21" bestFit="1" customWidth="1"/>
    <col min="5" max="5" width="10" bestFit="1" customWidth="1"/>
    <col min="6" max="6" width="21" bestFit="1" customWidth="1"/>
    <col min="7" max="7" width="19.28515625" bestFit="1" customWidth="1"/>
    <col min="8" max="8" width="11.42578125" bestFit="1" customWidth="1"/>
    <col min="9" max="9" width="18.140625" customWidth="1"/>
    <col min="10" max="10" width="6.7109375" customWidth="1"/>
  </cols>
  <sheetData>
    <row r="1" spans="2:10" ht="15.75" customHeight="1" thickBot="1" x14ac:dyDescent="0.3"/>
    <row r="2" spans="2:10" ht="45" customHeight="1" thickTop="1" x14ac:dyDescent="0.35">
      <c r="B2" s="375" t="str">
        <f>CONCATENATE("PROMEDIOS ACUMULADOS ",'Portada informe E.A.'!A1," POR PROGRAMAS ACADÉMICOS")</f>
        <v>PROMEDIOS ACUMULADOS 2023-2 POR PROGRAMAS ACADÉMICOS</v>
      </c>
      <c r="C2" s="376"/>
      <c r="D2" s="376"/>
      <c r="E2" s="376"/>
      <c r="F2" s="376"/>
      <c r="G2" s="376"/>
      <c r="H2" s="376"/>
      <c r="I2" s="377"/>
      <c r="J2" s="241"/>
    </row>
    <row r="3" spans="2:10" ht="45" customHeight="1" thickBot="1" x14ac:dyDescent="0.3">
      <c r="B3" s="378" t="s">
        <v>105</v>
      </c>
      <c r="C3" s="379"/>
      <c r="D3" s="379"/>
      <c r="E3" s="379"/>
      <c r="F3" s="379"/>
      <c r="G3" s="379"/>
      <c r="H3" s="379"/>
      <c r="I3" s="380"/>
      <c r="J3" s="300"/>
    </row>
    <row r="4" spans="2:10" ht="15" customHeight="1" thickTop="1" thickBot="1" x14ac:dyDescent="0.3"/>
    <row r="5" spans="2:10" ht="24.75" customHeight="1" thickBot="1" x14ac:dyDescent="0.35">
      <c r="B5" s="359" t="s">
        <v>16</v>
      </c>
      <c r="C5" s="360"/>
      <c r="D5" s="360"/>
      <c r="E5" s="360"/>
      <c r="F5" s="360"/>
      <c r="G5" s="360"/>
      <c r="H5" s="360"/>
      <c r="I5" s="381"/>
    </row>
    <row r="6" spans="2:10" ht="20.25" customHeight="1" x14ac:dyDescent="0.25">
      <c r="B6" s="361" t="s">
        <v>17</v>
      </c>
      <c r="C6" s="336" t="s">
        <v>18</v>
      </c>
      <c r="D6" s="363" t="s">
        <v>19</v>
      </c>
      <c r="E6" s="338" t="s">
        <v>20</v>
      </c>
      <c r="F6" s="336" t="s">
        <v>21</v>
      </c>
      <c r="G6" s="357" t="s">
        <v>22</v>
      </c>
      <c r="H6" s="336" t="s">
        <v>23</v>
      </c>
      <c r="I6" s="382" t="s">
        <v>24</v>
      </c>
    </row>
    <row r="7" spans="2:10" ht="22.5" customHeight="1" thickBot="1" x14ac:dyDescent="0.3">
      <c r="B7" s="362"/>
      <c r="C7" s="337"/>
      <c r="D7" s="364"/>
      <c r="E7" s="339"/>
      <c r="F7" s="337"/>
      <c r="G7" s="358"/>
      <c r="H7" s="337"/>
      <c r="I7" s="383"/>
    </row>
    <row r="8" spans="2:10" ht="15.75" customHeight="1" thickBot="1" x14ac:dyDescent="0.3">
      <c r="B8" s="7" t="s">
        <v>25</v>
      </c>
      <c r="C8" s="8">
        <v>12</v>
      </c>
      <c r="D8" s="9">
        <v>23</v>
      </c>
      <c r="E8" s="8">
        <v>1</v>
      </c>
      <c r="F8" s="9">
        <v>71</v>
      </c>
      <c r="G8" s="8">
        <v>538</v>
      </c>
      <c r="H8" s="9">
        <v>850</v>
      </c>
      <c r="I8" s="8">
        <v>1495</v>
      </c>
    </row>
    <row r="9" spans="2:10" ht="20.25" customHeight="1" thickTop="1" thickBot="1" x14ac:dyDescent="0.3">
      <c r="B9" s="10" t="s">
        <v>26</v>
      </c>
      <c r="C9" s="11">
        <v>5</v>
      </c>
      <c r="D9" s="12">
        <v>13</v>
      </c>
      <c r="E9" s="11">
        <v>0</v>
      </c>
      <c r="F9" s="12">
        <v>42</v>
      </c>
      <c r="G9" s="11">
        <v>297</v>
      </c>
      <c r="H9" s="12">
        <v>346</v>
      </c>
      <c r="I9" s="11">
        <v>703</v>
      </c>
    </row>
    <row r="10" spans="2:10" ht="20.25" customHeight="1" thickTop="1" thickBot="1" x14ac:dyDescent="0.3">
      <c r="B10" s="10" t="s">
        <v>27</v>
      </c>
      <c r="C10" s="11">
        <v>5</v>
      </c>
      <c r="D10" s="12">
        <v>6</v>
      </c>
      <c r="E10" s="11">
        <v>0</v>
      </c>
      <c r="F10" s="12">
        <v>13</v>
      </c>
      <c r="G10" s="11">
        <v>147</v>
      </c>
      <c r="H10" s="12">
        <v>414</v>
      </c>
      <c r="I10" s="11">
        <v>585</v>
      </c>
    </row>
    <row r="11" spans="2:10" ht="20.25" customHeight="1" thickTop="1" thickBot="1" x14ac:dyDescent="0.3">
      <c r="B11" s="10" t="s">
        <v>28</v>
      </c>
      <c r="C11" s="11">
        <v>2</v>
      </c>
      <c r="D11" s="12">
        <v>4</v>
      </c>
      <c r="E11" s="11">
        <v>1</v>
      </c>
      <c r="F11" s="12">
        <v>16</v>
      </c>
      <c r="G11" s="11">
        <v>94</v>
      </c>
      <c r="H11" s="12">
        <v>90</v>
      </c>
      <c r="I11" s="11">
        <v>207</v>
      </c>
    </row>
    <row r="12" spans="2:10" ht="50.25" customHeight="1" thickTop="1" thickBot="1" x14ac:dyDescent="0.3">
      <c r="B12" s="13" t="s">
        <v>29</v>
      </c>
      <c r="C12" s="14">
        <v>17</v>
      </c>
      <c r="D12" s="15">
        <v>25</v>
      </c>
      <c r="E12" s="14">
        <v>5</v>
      </c>
      <c r="F12" s="15">
        <v>77</v>
      </c>
      <c r="G12" s="14">
        <v>324</v>
      </c>
      <c r="H12" s="15">
        <v>451</v>
      </c>
      <c r="I12" s="14">
        <v>899</v>
      </c>
    </row>
    <row r="13" spans="2:10" ht="17.25" customHeight="1" thickTop="1" thickBot="1" x14ac:dyDescent="0.3">
      <c r="B13" s="10" t="s">
        <v>30</v>
      </c>
      <c r="C13" s="11">
        <v>14</v>
      </c>
      <c r="D13" s="12">
        <v>23</v>
      </c>
      <c r="E13" s="11">
        <v>5</v>
      </c>
      <c r="F13" s="12">
        <v>67</v>
      </c>
      <c r="G13" s="11">
        <v>268</v>
      </c>
      <c r="H13" s="12">
        <v>223</v>
      </c>
      <c r="I13" s="11">
        <v>600</v>
      </c>
    </row>
    <row r="14" spans="2:10" ht="17.25" thickTop="1" thickBot="1" x14ac:dyDescent="0.3">
      <c r="B14" s="10" t="s">
        <v>31</v>
      </c>
      <c r="C14" s="11">
        <v>1</v>
      </c>
      <c r="D14" s="12">
        <v>2</v>
      </c>
      <c r="E14" s="11">
        <v>0</v>
      </c>
      <c r="F14" s="12">
        <v>4</v>
      </c>
      <c r="G14" s="11">
        <v>26</v>
      </c>
      <c r="H14" s="12">
        <v>70</v>
      </c>
      <c r="I14" s="11">
        <v>103</v>
      </c>
    </row>
    <row r="15" spans="2:10" ht="17.25" thickTop="1" thickBot="1" x14ac:dyDescent="0.3">
      <c r="B15" s="10" t="s">
        <v>32</v>
      </c>
      <c r="C15" s="11">
        <v>2</v>
      </c>
      <c r="D15" s="12">
        <v>0</v>
      </c>
      <c r="E15" s="11">
        <v>0</v>
      </c>
      <c r="F15" s="12">
        <v>6</v>
      </c>
      <c r="G15" s="11">
        <v>30</v>
      </c>
      <c r="H15" s="12">
        <v>158</v>
      </c>
      <c r="I15" s="11">
        <v>196</v>
      </c>
    </row>
    <row r="16" spans="2:10" ht="17.25" thickTop="1" thickBot="1" x14ac:dyDescent="0.3">
      <c r="B16" s="16" t="s">
        <v>33</v>
      </c>
      <c r="C16" s="17">
        <v>10</v>
      </c>
      <c r="D16" s="18">
        <v>39</v>
      </c>
      <c r="E16" s="17">
        <v>5</v>
      </c>
      <c r="F16" s="18">
        <v>97</v>
      </c>
      <c r="G16" s="17">
        <v>743</v>
      </c>
      <c r="H16" s="18">
        <v>566</v>
      </c>
      <c r="I16" s="17">
        <v>1460</v>
      </c>
    </row>
    <row r="17" spans="2:9" ht="17.25" thickTop="1" thickBot="1" x14ac:dyDescent="0.3">
      <c r="B17" s="10" t="s">
        <v>34</v>
      </c>
      <c r="C17" s="11">
        <v>3</v>
      </c>
      <c r="D17" s="12">
        <v>24</v>
      </c>
      <c r="E17" s="11">
        <v>3</v>
      </c>
      <c r="F17" s="12">
        <v>53</v>
      </c>
      <c r="G17" s="11">
        <v>539</v>
      </c>
      <c r="H17" s="12">
        <v>468</v>
      </c>
      <c r="I17" s="11">
        <v>1090</v>
      </c>
    </row>
    <row r="18" spans="2:9" ht="17.25" thickTop="1" thickBot="1" x14ac:dyDescent="0.3">
      <c r="B18" s="10" t="s">
        <v>35</v>
      </c>
      <c r="C18" s="11">
        <v>3</v>
      </c>
      <c r="D18" s="12">
        <v>2</v>
      </c>
      <c r="E18" s="11">
        <v>0</v>
      </c>
      <c r="F18" s="12">
        <v>5</v>
      </c>
      <c r="G18" s="11">
        <v>110</v>
      </c>
      <c r="H18" s="12">
        <v>56</v>
      </c>
      <c r="I18" s="11">
        <v>176</v>
      </c>
    </row>
    <row r="19" spans="2:9" ht="17.25" thickTop="1" thickBot="1" x14ac:dyDescent="0.3">
      <c r="B19" s="10" t="s">
        <v>36</v>
      </c>
      <c r="C19" s="11">
        <v>4</v>
      </c>
      <c r="D19" s="12">
        <v>13</v>
      </c>
      <c r="E19" s="11">
        <v>2</v>
      </c>
      <c r="F19" s="12">
        <v>39</v>
      </c>
      <c r="G19" s="11">
        <v>94</v>
      </c>
      <c r="H19" s="12">
        <v>42</v>
      </c>
      <c r="I19" s="11">
        <v>194</v>
      </c>
    </row>
    <row r="20" spans="2:9" ht="17.25" thickTop="1" thickBot="1" x14ac:dyDescent="0.3">
      <c r="B20" s="19" t="s">
        <v>37</v>
      </c>
      <c r="C20" s="14">
        <v>39</v>
      </c>
      <c r="D20" s="15">
        <v>120</v>
      </c>
      <c r="E20" s="14">
        <v>12</v>
      </c>
      <c r="F20" s="15">
        <v>364</v>
      </c>
      <c r="G20" s="14">
        <v>974</v>
      </c>
      <c r="H20" s="15">
        <v>798</v>
      </c>
      <c r="I20" s="14">
        <v>2307</v>
      </c>
    </row>
    <row r="21" spans="2:9" ht="17.25" thickTop="1" thickBot="1" x14ac:dyDescent="0.3">
      <c r="B21" s="20" t="s">
        <v>38</v>
      </c>
      <c r="C21" s="21">
        <v>13</v>
      </c>
      <c r="D21" s="22">
        <v>32</v>
      </c>
      <c r="E21" s="21">
        <v>4</v>
      </c>
      <c r="F21" s="22">
        <v>88</v>
      </c>
      <c r="G21" s="21">
        <v>201</v>
      </c>
      <c r="H21" s="22">
        <v>150</v>
      </c>
      <c r="I21" s="21">
        <v>488</v>
      </c>
    </row>
    <row r="22" spans="2:9" ht="17.25" thickTop="1" thickBot="1" x14ac:dyDescent="0.3">
      <c r="B22" s="10" t="s">
        <v>39</v>
      </c>
      <c r="C22" s="11">
        <v>11</v>
      </c>
      <c r="D22" s="12">
        <v>39</v>
      </c>
      <c r="E22" s="11">
        <v>1</v>
      </c>
      <c r="F22" s="12">
        <v>71</v>
      </c>
      <c r="G22" s="11">
        <v>207</v>
      </c>
      <c r="H22" s="12">
        <v>208</v>
      </c>
      <c r="I22" s="11">
        <v>537</v>
      </c>
    </row>
    <row r="23" spans="2:9" ht="17.25" thickTop="1" thickBot="1" x14ac:dyDescent="0.3">
      <c r="B23" s="10" t="s">
        <v>40</v>
      </c>
      <c r="C23" s="11">
        <v>2</v>
      </c>
      <c r="D23" s="12">
        <v>4</v>
      </c>
      <c r="E23" s="11">
        <v>1</v>
      </c>
      <c r="F23" s="12">
        <v>21</v>
      </c>
      <c r="G23" s="11">
        <v>54</v>
      </c>
      <c r="H23" s="12">
        <v>41</v>
      </c>
      <c r="I23" s="11">
        <v>123</v>
      </c>
    </row>
    <row r="24" spans="2:9" ht="17.25" thickTop="1" thickBot="1" x14ac:dyDescent="0.3">
      <c r="B24" s="20" t="s">
        <v>41</v>
      </c>
      <c r="C24" s="21">
        <v>1</v>
      </c>
      <c r="D24" s="22">
        <v>3</v>
      </c>
      <c r="E24" s="21">
        <v>1</v>
      </c>
      <c r="F24" s="22">
        <v>18</v>
      </c>
      <c r="G24" s="21">
        <v>90</v>
      </c>
      <c r="H24" s="22">
        <v>89</v>
      </c>
      <c r="I24" s="21">
        <v>202</v>
      </c>
    </row>
    <row r="25" spans="2:9" ht="17.25" thickTop="1" thickBot="1" x14ac:dyDescent="0.3">
      <c r="B25" s="10" t="s">
        <v>42</v>
      </c>
      <c r="C25" s="11">
        <v>5</v>
      </c>
      <c r="D25" s="12">
        <v>20</v>
      </c>
      <c r="E25" s="11">
        <v>3</v>
      </c>
      <c r="F25" s="12">
        <v>106</v>
      </c>
      <c r="G25" s="11">
        <v>284</v>
      </c>
      <c r="H25" s="12">
        <v>194</v>
      </c>
      <c r="I25" s="11">
        <v>612</v>
      </c>
    </row>
    <row r="26" spans="2:9" ht="17.25" thickTop="1" thickBot="1" x14ac:dyDescent="0.3">
      <c r="B26" s="10" t="s">
        <v>43</v>
      </c>
      <c r="C26" s="11">
        <v>7</v>
      </c>
      <c r="D26" s="12">
        <v>22</v>
      </c>
      <c r="E26" s="11">
        <v>2</v>
      </c>
      <c r="F26" s="12">
        <v>60</v>
      </c>
      <c r="G26" s="11">
        <v>138</v>
      </c>
      <c r="H26" s="12">
        <v>116</v>
      </c>
      <c r="I26" s="11">
        <v>345</v>
      </c>
    </row>
    <row r="27" spans="2:9" ht="33" thickTop="1" thickBot="1" x14ac:dyDescent="0.3">
      <c r="B27" s="23" t="s">
        <v>44</v>
      </c>
      <c r="C27" s="17">
        <v>4</v>
      </c>
      <c r="D27" s="18">
        <v>16</v>
      </c>
      <c r="E27" s="17">
        <v>1</v>
      </c>
      <c r="F27" s="18">
        <v>37</v>
      </c>
      <c r="G27" s="17">
        <v>304</v>
      </c>
      <c r="H27" s="18">
        <v>970</v>
      </c>
      <c r="I27" s="17">
        <v>1332</v>
      </c>
    </row>
    <row r="28" spans="2:9" ht="17.25" thickTop="1" thickBot="1" x14ac:dyDescent="0.3">
      <c r="B28" s="20" t="s">
        <v>45</v>
      </c>
      <c r="C28" s="21">
        <v>2</v>
      </c>
      <c r="D28" s="22">
        <v>9</v>
      </c>
      <c r="E28" s="21">
        <v>0</v>
      </c>
      <c r="F28" s="22">
        <v>15</v>
      </c>
      <c r="G28" s="21">
        <v>167</v>
      </c>
      <c r="H28" s="22">
        <v>517</v>
      </c>
      <c r="I28" s="21">
        <v>710</v>
      </c>
    </row>
    <row r="29" spans="2:9" ht="17.25" thickTop="1" thickBot="1" x14ac:dyDescent="0.3">
      <c r="B29" s="10" t="s">
        <v>46</v>
      </c>
      <c r="C29" s="11">
        <v>0</v>
      </c>
      <c r="D29" s="12">
        <v>1</v>
      </c>
      <c r="E29" s="11">
        <v>0</v>
      </c>
      <c r="F29" s="12">
        <v>4</v>
      </c>
      <c r="G29" s="11">
        <v>77</v>
      </c>
      <c r="H29" s="12">
        <v>365</v>
      </c>
      <c r="I29" s="11">
        <v>447</v>
      </c>
    </row>
    <row r="30" spans="2:9" ht="17.25" thickTop="1" thickBot="1" x14ac:dyDescent="0.3">
      <c r="B30" s="10" t="s">
        <v>47</v>
      </c>
      <c r="C30" s="11">
        <v>1</v>
      </c>
      <c r="D30" s="12">
        <v>0</v>
      </c>
      <c r="E30" s="11">
        <v>0</v>
      </c>
      <c r="F30" s="12">
        <v>0</v>
      </c>
      <c r="G30" s="11">
        <v>5</v>
      </c>
      <c r="H30" s="12">
        <v>23</v>
      </c>
      <c r="I30" s="11">
        <v>29</v>
      </c>
    </row>
    <row r="31" spans="2:9" ht="17.25" thickTop="1" thickBot="1" x14ac:dyDescent="0.3">
      <c r="B31" s="10" t="s">
        <v>48</v>
      </c>
      <c r="C31" s="11">
        <v>1</v>
      </c>
      <c r="D31" s="12">
        <v>6</v>
      </c>
      <c r="E31" s="11">
        <v>1</v>
      </c>
      <c r="F31" s="12">
        <v>18</v>
      </c>
      <c r="G31" s="11">
        <v>55</v>
      </c>
      <c r="H31" s="12">
        <v>65</v>
      </c>
      <c r="I31" s="11">
        <v>146</v>
      </c>
    </row>
    <row r="32" spans="2:9" ht="33" thickTop="1" thickBot="1" x14ac:dyDescent="0.3">
      <c r="B32" s="23" t="s">
        <v>49</v>
      </c>
      <c r="C32" s="17">
        <v>4</v>
      </c>
      <c r="D32" s="18">
        <v>11</v>
      </c>
      <c r="E32" s="17">
        <v>1</v>
      </c>
      <c r="F32" s="18">
        <v>36</v>
      </c>
      <c r="G32" s="17">
        <v>201</v>
      </c>
      <c r="H32" s="18">
        <v>532</v>
      </c>
      <c r="I32" s="17">
        <v>785</v>
      </c>
    </row>
    <row r="33" spans="2:9" ht="17.25" thickTop="1" thickBot="1" x14ac:dyDescent="0.3">
      <c r="B33" s="10" t="s">
        <v>50</v>
      </c>
      <c r="C33" s="11">
        <v>1</v>
      </c>
      <c r="D33" s="12">
        <v>8</v>
      </c>
      <c r="E33" s="11">
        <v>0</v>
      </c>
      <c r="F33" s="12">
        <v>21</v>
      </c>
      <c r="G33" s="11">
        <v>111</v>
      </c>
      <c r="H33" s="12">
        <v>197</v>
      </c>
      <c r="I33" s="11">
        <v>338</v>
      </c>
    </row>
    <row r="34" spans="2:9" ht="17.25" thickTop="1" thickBot="1" x14ac:dyDescent="0.3">
      <c r="B34" s="10" t="s">
        <v>51</v>
      </c>
      <c r="C34" s="11">
        <v>3</v>
      </c>
      <c r="D34" s="12">
        <v>3</v>
      </c>
      <c r="E34" s="11">
        <v>1</v>
      </c>
      <c r="F34" s="12">
        <v>8</v>
      </c>
      <c r="G34" s="11">
        <v>63</v>
      </c>
      <c r="H34" s="12">
        <v>268</v>
      </c>
      <c r="I34" s="11">
        <v>346</v>
      </c>
    </row>
    <row r="35" spans="2:9" ht="17.25" thickTop="1" thickBot="1" x14ac:dyDescent="0.3">
      <c r="B35" s="10" t="s">
        <v>52</v>
      </c>
      <c r="C35" s="11">
        <v>0</v>
      </c>
      <c r="D35" s="12">
        <v>0</v>
      </c>
      <c r="E35" s="11">
        <v>0</v>
      </c>
      <c r="F35" s="12">
        <v>7</v>
      </c>
      <c r="G35" s="11">
        <v>27</v>
      </c>
      <c r="H35" s="12">
        <v>67</v>
      </c>
      <c r="I35" s="11">
        <v>101</v>
      </c>
    </row>
    <row r="36" spans="2:9" ht="17.25" thickTop="1" thickBot="1" x14ac:dyDescent="0.3">
      <c r="B36" s="16" t="s">
        <v>53</v>
      </c>
      <c r="C36" s="17">
        <v>0</v>
      </c>
      <c r="D36" s="18">
        <v>3</v>
      </c>
      <c r="E36" s="17">
        <v>0</v>
      </c>
      <c r="F36" s="18">
        <v>4</v>
      </c>
      <c r="G36" s="17">
        <v>10</v>
      </c>
      <c r="H36" s="18">
        <v>71</v>
      </c>
      <c r="I36" s="17">
        <v>88</v>
      </c>
    </row>
    <row r="37" spans="2:9" ht="17.25" thickTop="1" thickBot="1" x14ac:dyDescent="0.3">
      <c r="B37" s="10" t="s">
        <v>54</v>
      </c>
      <c r="C37" s="11">
        <v>0</v>
      </c>
      <c r="D37" s="12">
        <v>2</v>
      </c>
      <c r="E37" s="11">
        <v>0</v>
      </c>
      <c r="F37" s="12">
        <v>4</v>
      </c>
      <c r="G37" s="11">
        <v>10</v>
      </c>
      <c r="H37" s="12">
        <v>71</v>
      </c>
      <c r="I37" s="11">
        <v>87</v>
      </c>
    </row>
    <row r="38" spans="2:9" ht="17.25" thickTop="1" thickBot="1" x14ac:dyDescent="0.3">
      <c r="B38" s="10" t="s">
        <v>55</v>
      </c>
      <c r="C38" s="11">
        <v>0</v>
      </c>
      <c r="D38" s="12">
        <v>0</v>
      </c>
      <c r="E38" s="11">
        <v>0</v>
      </c>
      <c r="F38" s="12">
        <v>0</v>
      </c>
      <c r="G38" s="11">
        <v>0</v>
      </c>
      <c r="H38" s="12">
        <v>0</v>
      </c>
      <c r="I38" s="11">
        <v>0</v>
      </c>
    </row>
    <row r="39" spans="2:9" ht="17.25" thickTop="1" thickBot="1" x14ac:dyDescent="0.3">
      <c r="B39" s="10" t="s">
        <v>56</v>
      </c>
      <c r="C39" s="11">
        <v>0</v>
      </c>
      <c r="D39" s="12">
        <v>1</v>
      </c>
      <c r="E39" s="11">
        <v>0</v>
      </c>
      <c r="F39" s="12">
        <v>0</v>
      </c>
      <c r="G39" s="11">
        <v>0</v>
      </c>
      <c r="H39" s="12">
        <v>0</v>
      </c>
      <c r="I39" s="11">
        <v>1</v>
      </c>
    </row>
    <row r="40" spans="2:9" ht="17.25" thickTop="1" thickBot="1" x14ac:dyDescent="0.3">
      <c r="B40" s="16" t="s">
        <v>57</v>
      </c>
      <c r="C40" s="17">
        <v>2</v>
      </c>
      <c r="D40" s="18">
        <v>6</v>
      </c>
      <c r="E40" s="17">
        <v>1</v>
      </c>
      <c r="F40" s="18">
        <v>33</v>
      </c>
      <c r="G40" s="17">
        <v>136</v>
      </c>
      <c r="H40" s="18">
        <v>120</v>
      </c>
      <c r="I40" s="17">
        <v>298</v>
      </c>
    </row>
    <row r="41" spans="2:9" ht="17.25" thickTop="1" thickBot="1" x14ac:dyDescent="0.3">
      <c r="B41" s="10" t="s">
        <v>58</v>
      </c>
      <c r="C41" s="11">
        <v>0</v>
      </c>
      <c r="D41" s="12">
        <v>0</v>
      </c>
      <c r="E41" s="11">
        <v>0</v>
      </c>
      <c r="F41" s="12">
        <v>2</v>
      </c>
      <c r="G41" s="11">
        <v>11</v>
      </c>
      <c r="H41" s="12">
        <v>22</v>
      </c>
      <c r="I41" s="11">
        <v>35</v>
      </c>
    </row>
    <row r="42" spans="2:9" ht="17.25" thickTop="1" thickBot="1" x14ac:dyDescent="0.3">
      <c r="B42" s="10" t="s">
        <v>59</v>
      </c>
      <c r="C42" s="11">
        <v>1</v>
      </c>
      <c r="D42" s="12">
        <v>3</v>
      </c>
      <c r="E42" s="11">
        <v>0</v>
      </c>
      <c r="F42" s="12">
        <v>21</v>
      </c>
      <c r="G42" s="11">
        <v>94</v>
      </c>
      <c r="H42" s="12">
        <v>58</v>
      </c>
      <c r="I42" s="11">
        <v>177</v>
      </c>
    </row>
    <row r="43" spans="2:9" ht="17.25" thickTop="1" thickBot="1" x14ac:dyDescent="0.3">
      <c r="B43" s="10" t="s">
        <v>60</v>
      </c>
      <c r="C43" s="11">
        <v>1</v>
      </c>
      <c r="D43" s="12">
        <v>3</v>
      </c>
      <c r="E43" s="11">
        <v>1</v>
      </c>
      <c r="F43" s="12">
        <v>10</v>
      </c>
      <c r="G43" s="11">
        <v>31</v>
      </c>
      <c r="H43" s="12">
        <v>40</v>
      </c>
      <c r="I43" s="11">
        <v>86</v>
      </c>
    </row>
    <row r="44" spans="2:9" ht="17.25" thickTop="1" thickBot="1" x14ac:dyDescent="0.3">
      <c r="B44" s="16" t="s">
        <v>61</v>
      </c>
      <c r="C44" s="17">
        <v>3</v>
      </c>
      <c r="D44" s="18">
        <v>0</v>
      </c>
      <c r="E44" s="17">
        <v>0</v>
      </c>
      <c r="F44" s="18">
        <v>0</v>
      </c>
      <c r="G44" s="17">
        <v>41</v>
      </c>
      <c r="H44" s="18">
        <v>193</v>
      </c>
      <c r="I44" s="17">
        <v>237</v>
      </c>
    </row>
    <row r="45" spans="2:9" ht="17.25" thickTop="1" thickBot="1" x14ac:dyDescent="0.3">
      <c r="B45" s="10" t="s">
        <v>62</v>
      </c>
      <c r="C45" s="24">
        <v>3</v>
      </c>
      <c r="D45" s="25">
        <v>0</v>
      </c>
      <c r="E45" s="24">
        <v>0</v>
      </c>
      <c r="F45" s="25">
        <v>0</v>
      </c>
      <c r="G45" s="24">
        <v>41</v>
      </c>
      <c r="H45" s="25">
        <v>193</v>
      </c>
      <c r="I45" s="24">
        <v>237</v>
      </c>
    </row>
    <row r="46" spans="2:9" ht="17.25" thickTop="1" thickBot="1" x14ac:dyDescent="0.3">
      <c r="B46" s="26" t="s">
        <v>63</v>
      </c>
      <c r="C46" s="27">
        <v>1</v>
      </c>
      <c r="D46" s="28">
        <v>0</v>
      </c>
      <c r="E46" s="27">
        <v>0</v>
      </c>
      <c r="F46" s="28">
        <v>5</v>
      </c>
      <c r="G46" s="27">
        <v>24</v>
      </c>
      <c r="H46" s="28">
        <v>56</v>
      </c>
      <c r="I46" s="27">
        <v>86</v>
      </c>
    </row>
    <row r="47" spans="2:9" ht="17.25" thickTop="1" thickBot="1" x14ac:dyDescent="0.3">
      <c r="B47" s="29" t="s">
        <v>63</v>
      </c>
      <c r="C47" s="30">
        <v>1</v>
      </c>
      <c r="D47" s="31">
        <v>0</v>
      </c>
      <c r="E47" s="32">
        <v>0</v>
      </c>
      <c r="F47" s="31">
        <v>5</v>
      </c>
      <c r="G47" s="32">
        <v>24</v>
      </c>
      <c r="H47" s="31">
        <v>56</v>
      </c>
      <c r="I47" s="32">
        <v>86</v>
      </c>
    </row>
    <row r="48" spans="2:9" ht="15" customHeight="1" thickBot="1" x14ac:dyDescent="0.3">
      <c r="B48" s="33" t="s">
        <v>64</v>
      </c>
      <c r="C48" s="34">
        <v>92</v>
      </c>
      <c r="D48" s="35">
        <v>243</v>
      </c>
      <c r="E48" s="34">
        <v>26</v>
      </c>
      <c r="F48" s="36">
        <v>724</v>
      </c>
      <c r="G48" s="34">
        <v>3295</v>
      </c>
      <c r="H48" s="36">
        <v>4607</v>
      </c>
      <c r="I48" s="34">
        <v>8987</v>
      </c>
    </row>
    <row r="49" spans="2:10" x14ac:dyDescent="0.25">
      <c r="B49" s="37"/>
      <c r="C49" s="38"/>
      <c r="D49" s="38"/>
      <c r="E49" s="38"/>
      <c r="F49" s="38"/>
      <c r="G49" s="38"/>
      <c r="H49" s="38"/>
      <c r="I49" s="240"/>
      <c r="J49" s="241"/>
    </row>
    <row r="50" spans="2:10" ht="15" customHeight="1" thickBot="1" x14ac:dyDescent="0.3">
      <c r="B50" s="38"/>
      <c r="C50" s="38"/>
      <c r="D50" s="38"/>
      <c r="E50" s="38"/>
      <c r="F50" s="38"/>
      <c r="G50" s="38"/>
      <c r="H50" s="38"/>
      <c r="I50" s="239"/>
    </row>
    <row r="51" spans="2:10" ht="24" customHeight="1" thickBot="1" x14ac:dyDescent="0.35">
      <c r="B51" s="333" t="str">
        <f>B5</f>
        <v>Promedios Acumulados 2023-1</v>
      </c>
      <c r="C51" s="334"/>
      <c r="D51" s="334"/>
      <c r="E51" s="334"/>
      <c r="F51" s="334"/>
      <c r="G51" s="334"/>
      <c r="H51" s="334"/>
      <c r="I51" s="335"/>
    </row>
    <row r="52" spans="2:10" ht="15" customHeight="1" x14ac:dyDescent="0.25">
      <c r="B52" s="336" t="s">
        <v>17</v>
      </c>
      <c r="C52" s="336" t="s">
        <v>18</v>
      </c>
      <c r="D52" s="336" t="s">
        <v>19</v>
      </c>
      <c r="E52" s="338" t="s">
        <v>20</v>
      </c>
      <c r="F52" s="336" t="s">
        <v>21</v>
      </c>
      <c r="G52" s="336" t="s">
        <v>22</v>
      </c>
      <c r="H52" s="336" t="s">
        <v>23</v>
      </c>
      <c r="I52" s="340" t="s">
        <v>24</v>
      </c>
    </row>
    <row r="53" spans="2:10" ht="27.75" customHeight="1" thickBot="1" x14ac:dyDescent="0.3">
      <c r="B53" s="337"/>
      <c r="C53" s="337"/>
      <c r="D53" s="337"/>
      <c r="E53" s="339"/>
      <c r="F53" s="337"/>
      <c r="G53" s="337"/>
      <c r="H53" s="337"/>
      <c r="I53" s="341"/>
    </row>
    <row r="54" spans="2:10" ht="15.75" customHeight="1" thickBot="1" x14ac:dyDescent="0.3">
      <c r="B54" s="143" t="s">
        <v>25</v>
      </c>
      <c r="C54" s="173">
        <f>IFERROR(C8/I8,0)</f>
        <v>8.0267558528428085E-3</v>
      </c>
      <c r="D54" s="174">
        <f t="shared" ref="D54:D89" si="0">IFERROR(D8/I8,0)</f>
        <v>1.5384615384615385E-2</v>
      </c>
      <c r="E54" s="173">
        <f t="shared" ref="E54:E89" si="1">IFERROR(E8/I8,0)</f>
        <v>6.6889632107023408E-4</v>
      </c>
      <c r="F54" s="174">
        <f t="shared" ref="F54:F89" si="2">IFERROR(F8/I8,0)</f>
        <v>4.749163879598662E-2</v>
      </c>
      <c r="G54" s="173">
        <f t="shared" ref="G54:G89" si="3">IFERROR(G8/I8,0)</f>
        <v>0.35986622073578595</v>
      </c>
      <c r="H54" s="174">
        <f t="shared" ref="H54:H89" si="4">IFERROR(H8/I8,0)</f>
        <v>0.56856187290969895</v>
      </c>
      <c r="I54" s="144">
        <f t="shared" ref="I54" si="5">SUM(I55:I57)</f>
        <v>1495</v>
      </c>
    </row>
    <row r="55" spans="2:10" ht="17.25" thickTop="1" thickBot="1" x14ac:dyDescent="0.3">
      <c r="B55" s="146" t="s">
        <v>26</v>
      </c>
      <c r="C55" s="175">
        <f>IFERROR(C9/I9,0)</f>
        <v>7.1123755334281651E-3</v>
      </c>
      <c r="D55" s="176">
        <f t="shared" si="0"/>
        <v>1.849217638691323E-2</v>
      </c>
      <c r="E55" s="175">
        <f t="shared" si="1"/>
        <v>0</v>
      </c>
      <c r="F55" s="176">
        <f t="shared" si="2"/>
        <v>5.9743954480796585E-2</v>
      </c>
      <c r="G55" s="175">
        <f t="shared" si="3"/>
        <v>0.42247510668563298</v>
      </c>
      <c r="H55" s="176">
        <f t="shared" si="4"/>
        <v>0.49217638691322901</v>
      </c>
      <c r="I55" s="147">
        <f t="shared" ref="I55:I89" si="6">I9</f>
        <v>703</v>
      </c>
    </row>
    <row r="56" spans="2:10" ht="17.25" thickTop="1" thickBot="1" x14ac:dyDescent="0.3">
      <c r="B56" s="146" t="s">
        <v>27</v>
      </c>
      <c r="C56" s="175">
        <f t="shared" ref="C56:C89" si="7">IFERROR(C10/I10,0)</f>
        <v>8.5470085470085479E-3</v>
      </c>
      <c r="D56" s="176">
        <f t="shared" si="0"/>
        <v>1.0256410256410256E-2</v>
      </c>
      <c r="E56" s="175">
        <f t="shared" si="1"/>
        <v>0</v>
      </c>
      <c r="F56" s="176">
        <f t="shared" si="2"/>
        <v>2.2222222222222223E-2</v>
      </c>
      <c r="G56" s="175">
        <f t="shared" si="3"/>
        <v>0.25128205128205128</v>
      </c>
      <c r="H56" s="176">
        <f t="shared" si="4"/>
        <v>0.70769230769230773</v>
      </c>
      <c r="I56" s="147">
        <f t="shared" si="6"/>
        <v>585</v>
      </c>
    </row>
    <row r="57" spans="2:10" ht="17.25" thickTop="1" thickBot="1" x14ac:dyDescent="0.3">
      <c r="B57" s="146" t="s">
        <v>28</v>
      </c>
      <c r="C57" s="175">
        <f t="shared" si="7"/>
        <v>9.6618357487922701E-3</v>
      </c>
      <c r="D57" s="176">
        <f t="shared" si="0"/>
        <v>1.932367149758454E-2</v>
      </c>
      <c r="E57" s="175">
        <f t="shared" si="1"/>
        <v>4.830917874396135E-3</v>
      </c>
      <c r="F57" s="176">
        <f t="shared" si="2"/>
        <v>7.7294685990338161E-2</v>
      </c>
      <c r="G57" s="175">
        <f t="shared" si="3"/>
        <v>0.45410628019323673</v>
      </c>
      <c r="H57" s="176">
        <f t="shared" si="4"/>
        <v>0.43478260869565216</v>
      </c>
      <c r="I57" s="147">
        <f t="shared" si="6"/>
        <v>207</v>
      </c>
    </row>
    <row r="58" spans="2:10" ht="33" thickTop="1" thickBot="1" x14ac:dyDescent="0.3">
      <c r="B58" s="149" t="s">
        <v>65</v>
      </c>
      <c r="C58" s="177">
        <f t="shared" si="7"/>
        <v>1.8909899888765295E-2</v>
      </c>
      <c r="D58" s="178">
        <f t="shared" si="0"/>
        <v>2.7808676307007785E-2</v>
      </c>
      <c r="E58" s="177">
        <f t="shared" si="1"/>
        <v>5.5617352614015575E-3</v>
      </c>
      <c r="F58" s="178">
        <f t="shared" si="2"/>
        <v>8.5650723025583977E-2</v>
      </c>
      <c r="G58" s="177">
        <f t="shared" si="3"/>
        <v>0.3604004449388209</v>
      </c>
      <c r="H58" s="178">
        <f t="shared" si="4"/>
        <v>0.50166852057842048</v>
      </c>
      <c r="I58" s="150">
        <f t="shared" si="6"/>
        <v>899</v>
      </c>
    </row>
    <row r="59" spans="2:10" ht="17.25" thickTop="1" thickBot="1" x14ac:dyDescent="0.3">
      <c r="B59" s="146" t="s">
        <v>30</v>
      </c>
      <c r="C59" s="175">
        <f t="shared" si="7"/>
        <v>2.3333333333333334E-2</v>
      </c>
      <c r="D59" s="176">
        <f t="shared" si="0"/>
        <v>3.833333333333333E-2</v>
      </c>
      <c r="E59" s="175">
        <f t="shared" si="1"/>
        <v>8.3333333333333332E-3</v>
      </c>
      <c r="F59" s="176">
        <f t="shared" si="2"/>
        <v>0.11166666666666666</v>
      </c>
      <c r="G59" s="175">
        <f t="shared" si="3"/>
        <v>0.44666666666666666</v>
      </c>
      <c r="H59" s="176">
        <f t="shared" si="4"/>
        <v>0.37166666666666665</v>
      </c>
      <c r="I59" s="147">
        <f t="shared" si="6"/>
        <v>600</v>
      </c>
    </row>
    <row r="60" spans="2:10" ht="17.25" thickTop="1" thickBot="1" x14ac:dyDescent="0.3">
      <c r="B60" s="146" t="s">
        <v>31</v>
      </c>
      <c r="C60" s="175">
        <f t="shared" si="7"/>
        <v>9.7087378640776691E-3</v>
      </c>
      <c r="D60" s="176">
        <f t="shared" si="0"/>
        <v>1.9417475728155338E-2</v>
      </c>
      <c r="E60" s="175">
        <f t="shared" si="1"/>
        <v>0</v>
      </c>
      <c r="F60" s="176">
        <f t="shared" si="2"/>
        <v>3.8834951456310676E-2</v>
      </c>
      <c r="G60" s="175">
        <f t="shared" si="3"/>
        <v>0.25242718446601942</v>
      </c>
      <c r="H60" s="176">
        <f t="shared" si="4"/>
        <v>0.67961165048543692</v>
      </c>
      <c r="I60" s="147">
        <f t="shared" si="6"/>
        <v>103</v>
      </c>
    </row>
    <row r="61" spans="2:10" ht="17.25" thickTop="1" thickBot="1" x14ac:dyDescent="0.3">
      <c r="B61" s="146" t="s">
        <v>32</v>
      </c>
      <c r="C61" s="175">
        <f t="shared" si="7"/>
        <v>1.020408163265306E-2</v>
      </c>
      <c r="D61" s="176">
        <f t="shared" si="0"/>
        <v>0</v>
      </c>
      <c r="E61" s="175">
        <f t="shared" si="1"/>
        <v>0</v>
      </c>
      <c r="F61" s="176">
        <f t="shared" si="2"/>
        <v>3.0612244897959183E-2</v>
      </c>
      <c r="G61" s="175">
        <f t="shared" si="3"/>
        <v>0.15306122448979592</v>
      </c>
      <c r="H61" s="176">
        <f t="shared" si="4"/>
        <v>0.80612244897959184</v>
      </c>
      <c r="I61" s="147">
        <f t="shared" si="6"/>
        <v>196</v>
      </c>
    </row>
    <row r="62" spans="2:10" ht="17.25" thickTop="1" thickBot="1" x14ac:dyDescent="0.3">
      <c r="B62" s="152" t="s">
        <v>33</v>
      </c>
      <c r="C62" s="179">
        <f t="shared" si="7"/>
        <v>6.8493150684931503E-3</v>
      </c>
      <c r="D62" s="180">
        <f t="shared" si="0"/>
        <v>2.6712328767123289E-2</v>
      </c>
      <c r="E62" s="179">
        <f t="shared" si="1"/>
        <v>3.4246575342465752E-3</v>
      </c>
      <c r="F62" s="180">
        <f t="shared" si="2"/>
        <v>6.6438356164383566E-2</v>
      </c>
      <c r="G62" s="179">
        <f t="shared" si="3"/>
        <v>0.50890410958904109</v>
      </c>
      <c r="H62" s="180">
        <f t="shared" si="4"/>
        <v>0.38767123287671235</v>
      </c>
      <c r="I62" s="153">
        <f t="shared" si="6"/>
        <v>1460</v>
      </c>
    </row>
    <row r="63" spans="2:10" ht="17.25" thickTop="1" thickBot="1" x14ac:dyDescent="0.3">
      <c r="B63" s="146" t="s">
        <v>34</v>
      </c>
      <c r="C63" s="175">
        <f t="shared" si="7"/>
        <v>2.7522935779816515E-3</v>
      </c>
      <c r="D63" s="176">
        <f t="shared" si="0"/>
        <v>2.2018348623853212E-2</v>
      </c>
      <c r="E63" s="175">
        <f t="shared" si="1"/>
        <v>2.7522935779816515E-3</v>
      </c>
      <c r="F63" s="176">
        <f t="shared" si="2"/>
        <v>4.8623853211009177E-2</v>
      </c>
      <c r="G63" s="175">
        <f t="shared" si="3"/>
        <v>0.4944954128440367</v>
      </c>
      <c r="H63" s="176">
        <f t="shared" si="4"/>
        <v>0.42935779816513764</v>
      </c>
      <c r="I63" s="147">
        <f t="shared" si="6"/>
        <v>1090</v>
      </c>
    </row>
    <row r="64" spans="2:10" ht="17.25" thickTop="1" thickBot="1" x14ac:dyDescent="0.3">
      <c r="B64" s="146" t="s">
        <v>35</v>
      </c>
      <c r="C64" s="175">
        <f t="shared" si="7"/>
        <v>1.7045454545454544E-2</v>
      </c>
      <c r="D64" s="176">
        <f t="shared" si="0"/>
        <v>1.1363636363636364E-2</v>
      </c>
      <c r="E64" s="175">
        <f t="shared" si="1"/>
        <v>0</v>
      </c>
      <c r="F64" s="176">
        <f t="shared" si="2"/>
        <v>2.8409090909090908E-2</v>
      </c>
      <c r="G64" s="175">
        <f t="shared" si="3"/>
        <v>0.625</v>
      </c>
      <c r="H64" s="176">
        <f t="shared" si="4"/>
        <v>0.31818181818181818</v>
      </c>
      <c r="I64" s="147">
        <f t="shared" si="6"/>
        <v>176</v>
      </c>
    </row>
    <row r="65" spans="2:9" ht="17.25" thickTop="1" thickBot="1" x14ac:dyDescent="0.3">
      <c r="B65" s="146" t="s">
        <v>36</v>
      </c>
      <c r="C65" s="175">
        <f t="shared" si="7"/>
        <v>2.0618556701030927E-2</v>
      </c>
      <c r="D65" s="176">
        <f t="shared" si="0"/>
        <v>6.7010309278350513E-2</v>
      </c>
      <c r="E65" s="175">
        <f t="shared" si="1"/>
        <v>1.0309278350515464E-2</v>
      </c>
      <c r="F65" s="176">
        <f t="shared" si="2"/>
        <v>0.20103092783505155</v>
      </c>
      <c r="G65" s="175">
        <f t="shared" si="3"/>
        <v>0.4845360824742268</v>
      </c>
      <c r="H65" s="176">
        <f t="shared" si="4"/>
        <v>0.21649484536082475</v>
      </c>
      <c r="I65" s="147">
        <f t="shared" si="6"/>
        <v>194</v>
      </c>
    </row>
    <row r="66" spans="2:9" ht="17.25" thickTop="1" thickBot="1" x14ac:dyDescent="0.3">
      <c r="B66" s="155" t="s">
        <v>37</v>
      </c>
      <c r="C66" s="177">
        <f t="shared" si="7"/>
        <v>1.6905071521456438E-2</v>
      </c>
      <c r="D66" s="178">
        <f t="shared" si="0"/>
        <v>5.2015604681404419E-2</v>
      </c>
      <c r="E66" s="177">
        <f t="shared" si="1"/>
        <v>5.2015604681404422E-3</v>
      </c>
      <c r="F66" s="178">
        <f t="shared" si="2"/>
        <v>0.15778066753359341</v>
      </c>
      <c r="G66" s="177">
        <f t="shared" si="3"/>
        <v>0.42219332466406589</v>
      </c>
      <c r="H66" s="178">
        <f t="shared" si="4"/>
        <v>0.34590377113133941</v>
      </c>
      <c r="I66" s="150">
        <f t="shared" si="6"/>
        <v>2307</v>
      </c>
    </row>
    <row r="67" spans="2:9" ht="17.25" thickTop="1" thickBot="1" x14ac:dyDescent="0.3">
      <c r="B67" s="156" t="s">
        <v>38</v>
      </c>
      <c r="C67" s="181">
        <f t="shared" si="7"/>
        <v>2.663934426229508E-2</v>
      </c>
      <c r="D67" s="175">
        <f t="shared" si="0"/>
        <v>6.5573770491803282E-2</v>
      </c>
      <c r="E67" s="182">
        <f>IFERROR(E21/I21,0)</f>
        <v>8.1967213114754103E-3</v>
      </c>
      <c r="F67" s="175">
        <f t="shared" si="2"/>
        <v>0.18032786885245902</v>
      </c>
      <c r="G67" s="181">
        <f t="shared" si="3"/>
        <v>0.41188524590163933</v>
      </c>
      <c r="H67" s="182">
        <f t="shared" si="4"/>
        <v>0.30737704918032788</v>
      </c>
      <c r="I67" s="157">
        <f t="shared" si="6"/>
        <v>488</v>
      </c>
    </row>
    <row r="68" spans="2:9" ht="17.25" thickTop="1" thickBot="1" x14ac:dyDescent="0.3">
      <c r="B68" s="146" t="s">
        <v>39</v>
      </c>
      <c r="C68" s="175">
        <f t="shared" si="7"/>
        <v>2.0484171322160148E-2</v>
      </c>
      <c r="D68" s="176">
        <f t="shared" si="0"/>
        <v>7.2625698324022353E-2</v>
      </c>
      <c r="E68" s="175">
        <f t="shared" si="1"/>
        <v>1.8621973929236499E-3</v>
      </c>
      <c r="F68" s="176">
        <f t="shared" si="2"/>
        <v>0.13221601489757914</v>
      </c>
      <c r="G68" s="175">
        <f t="shared" si="3"/>
        <v>0.38547486033519551</v>
      </c>
      <c r="H68" s="176">
        <f t="shared" si="4"/>
        <v>0.38733705772811916</v>
      </c>
      <c r="I68" s="147">
        <f t="shared" si="6"/>
        <v>537</v>
      </c>
    </row>
    <row r="69" spans="2:9" ht="17.25" thickTop="1" thickBot="1" x14ac:dyDescent="0.3">
      <c r="B69" s="146" t="s">
        <v>40</v>
      </c>
      <c r="C69" s="175">
        <f t="shared" si="7"/>
        <v>1.6260162601626018E-2</v>
      </c>
      <c r="D69" s="176">
        <f t="shared" si="0"/>
        <v>3.2520325203252036E-2</v>
      </c>
      <c r="E69" s="175">
        <f t="shared" si="1"/>
        <v>8.130081300813009E-3</v>
      </c>
      <c r="F69" s="176">
        <f t="shared" si="2"/>
        <v>0.17073170731707318</v>
      </c>
      <c r="G69" s="175">
        <f t="shared" si="3"/>
        <v>0.43902439024390244</v>
      </c>
      <c r="H69" s="176">
        <f t="shared" si="4"/>
        <v>0.33333333333333331</v>
      </c>
      <c r="I69" s="147">
        <f t="shared" si="6"/>
        <v>123</v>
      </c>
    </row>
    <row r="70" spans="2:9" ht="17.25" thickTop="1" thickBot="1" x14ac:dyDescent="0.3">
      <c r="B70" s="156" t="s">
        <v>41</v>
      </c>
      <c r="C70" s="181">
        <f t="shared" si="7"/>
        <v>4.9504950495049506E-3</v>
      </c>
      <c r="D70" s="182">
        <f t="shared" si="0"/>
        <v>1.4851485148514851E-2</v>
      </c>
      <c r="E70" s="181">
        <f t="shared" si="1"/>
        <v>4.9504950495049506E-3</v>
      </c>
      <c r="F70" s="182">
        <f t="shared" si="2"/>
        <v>8.9108910891089105E-2</v>
      </c>
      <c r="G70" s="181">
        <f t="shared" si="3"/>
        <v>0.44554455445544555</v>
      </c>
      <c r="H70" s="182">
        <f t="shared" si="4"/>
        <v>0.4405940594059406</v>
      </c>
      <c r="I70" s="157">
        <f t="shared" si="6"/>
        <v>202</v>
      </c>
    </row>
    <row r="71" spans="2:9" ht="17.25" thickTop="1" thickBot="1" x14ac:dyDescent="0.3">
      <c r="B71" s="146" t="s">
        <v>42</v>
      </c>
      <c r="C71" s="175">
        <f t="shared" si="7"/>
        <v>8.1699346405228763E-3</v>
      </c>
      <c r="D71" s="176">
        <f t="shared" si="0"/>
        <v>3.2679738562091505E-2</v>
      </c>
      <c r="E71" s="175">
        <f t="shared" si="1"/>
        <v>4.9019607843137254E-3</v>
      </c>
      <c r="F71" s="176">
        <f t="shared" si="2"/>
        <v>0.17320261437908496</v>
      </c>
      <c r="G71" s="175">
        <f t="shared" si="3"/>
        <v>0.46405228758169936</v>
      </c>
      <c r="H71" s="176">
        <f t="shared" si="4"/>
        <v>0.31699346405228757</v>
      </c>
      <c r="I71" s="147">
        <f t="shared" si="6"/>
        <v>612</v>
      </c>
    </row>
    <row r="72" spans="2:9" ht="17.25" thickTop="1" thickBot="1" x14ac:dyDescent="0.3">
      <c r="B72" s="146" t="s">
        <v>43</v>
      </c>
      <c r="C72" s="175">
        <f t="shared" si="7"/>
        <v>2.0289855072463767E-2</v>
      </c>
      <c r="D72" s="176">
        <f t="shared" si="0"/>
        <v>6.3768115942028983E-2</v>
      </c>
      <c r="E72" s="175">
        <f t="shared" si="1"/>
        <v>5.7971014492753624E-3</v>
      </c>
      <c r="F72" s="176">
        <f t="shared" si="2"/>
        <v>0.17391304347826086</v>
      </c>
      <c r="G72" s="175">
        <f t="shared" si="3"/>
        <v>0.4</v>
      </c>
      <c r="H72" s="176">
        <f t="shared" si="4"/>
        <v>0.336231884057971</v>
      </c>
      <c r="I72" s="147">
        <f t="shared" si="6"/>
        <v>345</v>
      </c>
    </row>
    <row r="73" spans="2:9" ht="33" thickTop="1" thickBot="1" x14ac:dyDescent="0.3">
      <c r="B73" s="159" t="s">
        <v>66</v>
      </c>
      <c r="C73" s="179">
        <f t="shared" si="7"/>
        <v>3.003003003003003E-3</v>
      </c>
      <c r="D73" s="180">
        <f t="shared" si="0"/>
        <v>1.2012012012012012E-2</v>
      </c>
      <c r="E73" s="179">
        <f t="shared" si="1"/>
        <v>7.5075075075075074E-4</v>
      </c>
      <c r="F73" s="180">
        <f t="shared" si="2"/>
        <v>2.7777777777777776E-2</v>
      </c>
      <c r="G73" s="179">
        <f t="shared" si="3"/>
        <v>0.22822822822822822</v>
      </c>
      <c r="H73" s="180">
        <f t="shared" si="4"/>
        <v>0.72822822822822819</v>
      </c>
      <c r="I73" s="153">
        <f t="shared" si="6"/>
        <v>1332</v>
      </c>
    </row>
    <row r="74" spans="2:9" ht="17.25" thickTop="1" thickBot="1" x14ac:dyDescent="0.3">
      <c r="B74" s="156" t="s">
        <v>45</v>
      </c>
      <c r="C74" s="181">
        <f t="shared" si="7"/>
        <v>2.8169014084507044E-3</v>
      </c>
      <c r="D74" s="182">
        <f t="shared" si="0"/>
        <v>1.2676056338028169E-2</v>
      </c>
      <c r="E74" s="181">
        <f t="shared" si="1"/>
        <v>0</v>
      </c>
      <c r="F74" s="182">
        <f t="shared" si="2"/>
        <v>2.1126760563380281E-2</v>
      </c>
      <c r="G74" s="181">
        <f t="shared" si="3"/>
        <v>0.23521126760563379</v>
      </c>
      <c r="H74" s="182">
        <f t="shared" si="4"/>
        <v>0.72816901408450707</v>
      </c>
      <c r="I74" s="157">
        <f t="shared" si="6"/>
        <v>710</v>
      </c>
    </row>
    <row r="75" spans="2:9" ht="17.25" thickTop="1" thickBot="1" x14ac:dyDescent="0.3">
      <c r="B75" s="146" t="s">
        <v>46</v>
      </c>
      <c r="C75" s="175">
        <f t="shared" si="7"/>
        <v>0</v>
      </c>
      <c r="D75" s="176">
        <f t="shared" si="0"/>
        <v>2.2371364653243847E-3</v>
      </c>
      <c r="E75" s="175">
        <f t="shared" si="1"/>
        <v>0</v>
      </c>
      <c r="F75" s="176">
        <f t="shared" si="2"/>
        <v>8.948545861297539E-3</v>
      </c>
      <c r="G75" s="175">
        <f t="shared" si="3"/>
        <v>0.17225950782997762</v>
      </c>
      <c r="H75" s="176">
        <f t="shared" si="4"/>
        <v>0.81655480984340045</v>
      </c>
      <c r="I75" s="147">
        <f t="shared" si="6"/>
        <v>447</v>
      </c>
    </row>
    <row r="76" spans="2:9" ht="17.25" thickTop="1" thickBot="1" x14ac:dyDescent="0.3">
      <c r="B76" s="146" t="s">
        <v>47</v>
      </c>
      <c r="C76" s="175">
        <f t="shared" si="7"/>
        <v>3.4482758620689655E-2</v>
      </c>
      <c r="D76" s="176">
        <f t="shared" si="0"/>
        <v>0</v>
      </c>
      <c r="E76" s="175">
        <f t="shared" si="1"/>
        <v>0</v>
      </c>
      <c r="F76" s="176">
        <f t="shared" si="2"/>
        <v>0</v>
      </c>
      <c r="G76" s="175">
        <f t="shared" si="3"/>
        <v>0.17241379310344829</v>
      </c>
      <c r="H76" s="176">
        <f t="shared" si="4"/>
        <v>0.7931034482758621</v>
      </c>
      <c r="I76" s="147">
        <f t="shared" si="6"/>
        <v>29</v>
      </c>
    </row>
    <row r="77" spans="2:9" ht="17.25" thickTop="1" thickBot="1" x14ac:dyDescent="0.3">
      <c r="B77" s="146" t="s">
        <v>48</v>
      </c>
      <c r="C77" s="175">
        <f t="shared" si="7"/>
        <v>6.8493150684931503E-3</v>
      </c>
      <c r="D77" s="176">
        <f t="shared" si="0"/>
        <v>4.1095890410958902E-2</v>
      </c>
      <c r="E77" s="175">
        <f t="shared" si="1"/>
        <v>6.8493150684931503E-3</v>
      </c>
      <c r="F77" s="176">
        <f t="shared" si="2"/>
        <v>0.12328767123287671</v>
      </c>
      <c r="G77" s="175">
        <f t="shared" si="3"/>
        <v>0.37671232876712329</v>
      </c>
      <c r="H77" s="176">
        <f t="shared" si="4"/>
        <v>0.4452054794520548</v>
      </c>
      <c r="I77" s="147">
        <f t="shared" si="6"/>
        <v>146</v>
      </c>
    </row>
    <row r="78" spans="2:9" ht="33" thickTop="1" thickBot="1" x14ac:dyDescent="0.3">
      <c r="B78" s="159" t="s">
        <v>67</v>
      </c>
      <c r="C78" s="179">
        <f t="shared" si="7"/>
        <v>5.0955414012738851E-3</v>
      </c>
      <c r="D78" s="180">
        <f t="shared" si="0"/>
        <v>1.4012738853503185E-2</v>
      </c>
      <c r="E78" s="179">
        <f>IFERROR(E32/I32,0)</f>
        <v>1.2738853503184713E-3</v>
      </c>
      <c r="F78" s="180">
        <f t="shared" si="2"/>
        <v>4.5859872611464965E-2</v>
      </c>
      <c r="G78" s="179">
        <f t="shared" si="3"/>
        <v>0.25605095541401274</v>
      </c>
      <c r="H78" s="180">
        <f t="shared" si="4"/>
        <v>0.67770700636942671</v>
      </c>
      <c r="I78" s="153">
        <f t="shared" si="6"/>
        <v>785</v>
      </c>
    </row>
    <row r="79" spans="2:9" ht="17.25" thickTop="1" thickBot="1" x14ac:dyDescent="0.3">
      <c r="B79" s="146" t="s">
        <v>50</v>
      </c>
      <c r="C79" s="175">
        <f t="shared" si="7"/>
        <v>2.9585798816568047E-3</v>
      </c>
      <c r="D79" s="176">
        <f t="shared" si="0"/>
        <v>2.3668639053254437E-2</v>
      </c>
      <c r="E79" s="175">
        <f t="shared" si="1"/>
        <v>0</v>
      </c>
      <c r="F79" s="176">
        <f t="shared" si="2"/>
        <v>6.2130177514792898E-2</v>
      </c>
      <c r="G79" s="175">
        <f t="shared" si="3"/>
        <v>0.32840236686390534</v>
      </c>
      <c r="H79" s="176">
        <f t="shared" si="4"/>
        <v>0.58284023668639051</v>
      </c>
      <c r="I79" s="147">
        <f t="shared" si="6"/>
        <v>338</v>
      </c>
    </row>
    <row r="80" spans="2:9" ht="17.25" thickTop="1" thickBot="1" x14ac:dyDescent="0.3">
      <c r="B80" s="146" t="s">
        <v>51</v>
      </c>
      <c r="C80" s="175">
        <f t="shared" si="7"/>
        <v>8.670520231213872E-3</v>
      </c>
      <c r="D80" s="176">
        <f t="shared" si="0"/>
        <v>8.670520231213872E-3</v>
      </c>
      <c r="E80" s="175">
        <f t="shared" si="1"/>
        <v>2.8901734104046241E-3</v>
      </c>
      <c r="F80" s="176">
        <f t="shared" si="2"/>
        <v>2.3121387283236993E-2</v>
      </c>
      <c r="G80" s="175">
        <f t="shared" si="3"/>
        <v>0.18208092485549132</v>
      </c>
      <c r="H80" s="176">
        <f t="shared" si="4"/>
        <v>0.77456647398843925</v>
      </c>
      <c r="I80" s="147">
        <f t="shared" si="6"/>
        <v>346</v>
      </c>
    </row>
    <row r="81" spans="2:9" ht="17.25" thickTop="1" thickBot="1" x14ac:dyDescent="0.3">
      <c r="B81" s="146" t="s">
        <v>52</v>
      </c>
      <c r="C81" s="175">
        <f t="shared" si="7"/>
        <v>0</v>
      </c>
      <c r="D81" s="176">
        <f t="shared" si="0"/>
        <v>0</v>
      </c>
      <c r="E81" s="175">
        <f t="shared" si="1"/>
        <v>0</v>
      </c>
      <c r="F81" s="176">
        <f t="shared" si="2"/>
        <v>6.9306930693069313E-2</v>
      </c>
      <c r="G81" s="175">
        <f t="shared" si="3"/>
        <v>0.26732673267326734</v>
      </c>
      <c r="H81" s="176">
        <f t="shared" si="4"/>
        <v>0.6633663366336634</v>
      </c>
      <c r="I81" s="147">
        <f t="shared" si="6"/>
        <v>101</v>
      </c>
    </row>
    <row r="82" spans="2:9" ht="17.25" thickTop="1" thickBot="1" x14ac:dyDescent="0.3">
      <c r="B82" s="152" t="s">
        <v>53</v>
      </c>
      <c r="C82" s="179">
        <f t="shared" si="7"/>
        <v>0</v>
      </c>
      <c r="D82" s="180">
        <f t="shared" si="0"/>
        <v>3.4090909090909088E-2</v>
      </c>
      <c r="E82" s="179">
        <f t="shared" si="1"/>
        <v>0</v>
      </c>
      <c r="F82" s="180">
        <f t="shared" si="2"/>
        <v>4.5454545454545456E-2</v>
      </c>
      <c r="G82" s="179">
        <f t="shared" si="3"/>
        <v>0.11363636363636363</v>
      </c>
      <c r="H82" s="180">
        <f t="shared" si="4"/>
        <v>0.80681818181818177</v>
      </c>
      <c r="I82" s="153">
        <f t="shared" si="6"/>
        <v>88</v>
      </c>
    </row>
    <row r="83" spans="2:9" ht="17.25" thickTop="1" thickBot="1" x14ac:dyDescent="0.3">
      <c r="B83" s="146" t="s">
        <v>54</v>
      </c>
      <c r="C83" s="175">
        <f t="shared" si="7"/>
        <v>0</v>
      </c>
      <c r="D83" s="176">
        <f t="shared" si="0"/>
        <v>2.2988505747126436E-2</v>
      </c>
      <c r="E83" s="175">
        <f t="shared" si="1"/>
        <v>0</v>
      </c>
      <c r="F83" s="176">
        <f t="shared" si="2"/>
        <v>4.5977011494252873E-2</v>
      </c>
      <c r="G83" s="175">
        <f t="shared" si="3"/>
        <v>0.11494252873563218</v>
      </c>
      <c r="H83" s="176">
        <f t="shared" si="4"/>
        <v>0.81609195402298851</v>
      </c>
      <c r="I83" s="147">
        <f t="shared" si="6"/>
        <v>87</v>
      </c>
    </row>
    <row r="84" spans="2:9" ht="17.25" thickTop="1" thickBot="1" x14ac:dyDescent="0.3">
      <c r="B84" s="146" t="s">
        <v>68</v>
      </c>
      <c r="C84" s="175">
        <f t="shared" si="7"/>
        <v>0</v>
      </c>
      <c r="D84" s="176">
        <f t="shared" si="0"/>
        <v>0</v>
      </c>
      <c r="E84" s="175">
        <f t="shared" si="1"/>
        <v>0</v>
      </c>
      <c r="F84" s="176">
        <f t="shared" si="2"/>
        <v>0</v>
      </c>
      <c r="G84" s="175">
        <f t="shared" si="3"/>
        <v>0</v>
      </c>
      <c r="H84" s="176">
        <f t="shared" si="4"/>
        <v>0</v>
      </c>
      <c r="I84" s="147">
        <f t="shared" si="6"/>
        <v>0</v>
      </c>
    </row>
    <row r="85" spans="2:9" ht="17.25" thickTop="1" thickBot="1" x14ac:dyDescent="0.3">
      <c r="B85" s="146" t="s">
        <v>69</v>
      </c>
      <c r="C85" s="175">
        <f t="shared" si="7"/>
        <v>0</v>
      </c>
      <c r="D85" s="176">
        <f t="shared" si="0"/>
        <v>1</v>
      </c>
      <c r="E85" s="175">
        <f t="shared" si="1"/>
        <v>0</v>
      </c>
      <c r="F85" s="176">
        <f t="shared" si="2"/>
        <v>0</v>
      </c>
      <c r="G85" s="175">
        <f t="shared" si="3"/>
        <v>0</v>
      </c>
      <c r="H85" s="176">
        <f t="shared" si="4"/>
        <v>0</v>
      </c>
      <c r="I85" s="147">
        <f t="shared" si="6"/>
        <v>1</v>
      </c>
    </row>
    <row r="86" spans="2:9" ht="17.25" thickTop="1" thickBot="1" x14ac:dyDescent="0.3">
      <c r="B86" s="152" t="s">
        <v>57</v>
      </c>
      <c r="C86" s="179">
        <f t="shared" si="7"/>
        <v>6.7114093959731542E-3</v>
      </c>
      <c r="D86" s="180">
        <f t="shared" si="0"/>
        <v>2.0134228187919462E-2</v>
      </c>
      <c r="E86" s="179">
        <f t="shared" si="1"/>
        <v>3.3557046979865771E-3</v>
      </c>
      <c r="F86" s="180">
        <f t="shared" si="2"/>
        <v>0.11073825503355705</v>
      </c>
      <c r="G86" s="179">
        <f t="shared" si="3"/>
        <v>0.4563758389261745</v>
      </c>
      <c r="H86" s="180">
        <f t="shared" si="4"/>
        <v>0.40268456375838924</v>
      </c>
      <c r="I86" s="153">
        <f t="shared" si="6"/>
        <v>298</v>
      </c>
    </row>
    <row r="87" spans="2:9" ht="17.25" thickTop="1" thickBot="1" x14ac:dyDescent="0.3">
      <c r="B87" s="146" t="s">
        <v>58</v>
      </c>
      <c r="C87" s="175">
        <f t="shared" si="7"/>
        <v>0</v>
      </c>
      <c r="D87" s="176">
        <f t="shared" si="0"/>
        <v>0</v>
      </c>
      <c r="E87" s="175">
        <f t="shared" si="1"/>
        <v>0</v>
      </c>
      <c r="F87" s="176">
        <f t="shared" si="2"/>
        <v>5.7142857142857141E-2</v>
      </c>
      <c r="G87" s="175">
        <f t="shared" si="3"/>
        <v>0.31428571428571428</v>
      </c>
      <c r="H87" s="176">
        <f t="shared" si="4"/>
        <v>0.62857142857142856</v>
      </c>
      <c r="I87" s="147">
        <f t="shared" si="6"/>
        <v>35</v>
      </c>
    </row>
    <row r="88" spans="2:9" ht="17.25" thickTop="1" thickBot="1" x14ac:dyDescent="0.3">
      <c r="B88" s="146" t="s">
        <v>59</v>
      </c>
      <c r="C88" s="175">
        <f t="shared" si="7"/>
        <v>5.6497175141242938E-3</v>
      </c>
      <c r="D88" s="176">
        <f t="shared" si="0"/>
        <v>1.6949152542372881E-2</v>
      </c>
      <c r="E88" s="175">
        <f t="shared" si="1"/>
        <v>0</v>
      </c>
      <c r="F88" s="176">
        <f t="shared" si="2"/>
        <v>0.11864406779661017</v>
      </c>
      <c r="G88" s="175">
        <f t="shared" si="3"/>
        <v>0.53107344632768361</v>
      </c>
      <c r="H88" s="176">
        <f t="shared" si="4"/>
        <v>0.32768361581920902</v>
      </c>
      <c r="I88" s="147">
        <f t="shared" si="6"/>
        <v>177</v>
      </c>
    </row>
    <row r="89" spans="2:9" ht="17.25" thickTop="1" thickBot="1" x14ac:dyDescent="0.3">
      <c r="B89" s="146" t="s">
        <v>60</v>
      </c>
      <c r="C89" s="175">
        <f t="shared" si="7"/>
        <v>1.1627906976744186E-2</v>
      </c>
      <c r="D89" s="176">
        <f t="shared" si="0"/>
        <v>3.4883720930232558E-2</v>
      </c>
      <c r="E89" s="175">
        <f t="shared" si="1"/>
        <v>1.1627906976744186E-2</v>
      </c>
      <c r="F89" s="176">
        <f t="shared" si="2"/>
        <v>0.11627906976744186</v>
      </c>
      <c r="G89" s="175">
        <f t="shared" si="3"/>
        <v>0.36046511627906974</v>
      </c>
      <c r="H89" s="176">
        <f t="shared" si="4"/>
        <v>0.46511627906976744</v>
      </c>
      <c r="I89" s="147">
        <f t="shared" si="6"/>
        <v>86</v>
      </c>
    </row>
    <row r="90" spans="2:9" ht="17.25" thickTop="1" thickBot="1" x14ac:dyDescent="0.3">
      <c r="B90" s="152" t="s">
        <v>61</v>
      </c>
      <c r="C90" s="179">
        <f>IFERROR(C44/I44,0)</f>
        <v>1.2658227848101266E-2</v>
      </c>
      <c r="D90" s="180">
        <f>IFERROR(D44/I44,0)</f>
        <v>0</v>
      </c>
      <c r="E90" s="179">
        <f>IFERROR(E44/I44,0)</f>
        <v>0</v>
      </c>
      <c r="F90" s="180">
        <f>IFERROR(F44/I44,0)</f>
        <v>0</v>
      </c>
      <c r="G90" s="179">
        <f>IFERROR(G44/I44,0)</f>
        <v>0.1729957805907173</v>
      </c>
      <c r="H90" s="180">
        <f>IFERROR(H44/I44,0)</f>
        <v>0.81434599156118148</v>
      </c>
      <c r="I90" s="153">
        <f>I44</f>
        <v>237</v>
      </c>
    </row>
    <row r="91" spans="2:9" ht="17.25" thickTop="1" thickBot="1" x14ac:dyDescent="0.3">
      <c r="B91" s="183" t="s">
        <v>62</v>
      </c>
      <c r="C91" s="184">
        <f>IFERROR(C45/I45,0)</f>
        <v>1.2658227848101266E-2</v>
      </c>
      <c r="D91" s="185">
        <f>IFERROR(D45/I45,0)</f>
        <v>0</v>
      </c>
      <c r="E91" s="184">
        <f>IFERROR(E45/I45,0)</f>
        <v>0</v>
      </c>
      <c r="F91" s="185">
        <f>IFERROR(F45/I45,0)</f>
        <v>0</v>
      </c>
      <c r="G91" s="184">
        <f>IFERROR(G45/I45,0)</f>
        <v>0.1729957805907173</v>
      </c>
      <c r="H91" s="185">
        <f>IFERROR(H45/I45,0)</f>
        <v>0.81434599156118148</v>
      </c>
      <c r="I91" s="160">
        <f>I45</f>
        <v>237</v>
      </c>
    </row>
    <row r="92" spans="2:9" ht="17.25" thickTop="1" thickBot="1" x14ac:dyDescent="0.3">
      <c r="B92" s="162" t="s">
        <v>63</v>
      </c>
      <c r="C92" s="186">
        <f>IFERROR(C46/I46,0)</f>
        <v>1.1627906976744186E-2</v>
      </c>
      <c r="D92" s="187">
        <f>IFERROR(D46/I46,0)</f>
        <v>0</v>
      </c>
      <c r="E92" s="186">
        <f>IFERROR(E46/I46,0)</f>
        <v>0</v>
      </c>
      <c r="F92" s="187">
        <f>IFERROR(F46/I46,0)</f>
        <v>5.8139534883720929E-2</v>
      </c>
      <c r="G92" s="186">
        <f>IFERROR(G46/I46,0)</f>
        <v>0.27906976744186046</v>
      </c>
      <c r="H92" s="187">
        <f>IFERROR(H46/I46,0)</f>
        <v>0.65116279069767447</v>
      </c>
      <c r="I92" s="163">
        <f>I46</f>
        <v>86</v>
      </c>
    </row>
    <row r="93" spans="2:9" ht="17.25" thickTop="1" thickBot="1" x14ac:dyDescent="0.3">
      <c r="B93" s="165" t="s">
        <v>63</v>
      </c>
      <c r="C93" s="188">
        <f>IFERROR(C47/I47,0)</f>
        <v>1.1627906976744186E-2</v>
      </c>
      <c r="D93" s="189">
        <f>IFERROR(D47/I47,0)</f>
        <v>0</v>
      </c>
      <c r="E93" s="190">
        <f>IFERROR(E47/I47,0)</f>
        <v>0</v>
      </c>
      <c r="F93" s="189">
        <f>IFERROR(F47/I47,0)</f>
        <v>5.8139534883720929E-2</v>
      </c>
      <c r="G93" s="190">
        <f>IFERROR(G47/I47,0)</f>
        <v>0.27906976744186046</v>
      </c>
      <c r="H93" s="189">
        <f>IFERROR(H47/I47,0)</f>
        <v>0.65116279069767447</v>
      </c>
      <c r="I93" s="168">
        <f>I47</f>
        <v>86</v>
      </c>
    </row>
    <row r="94" spans="2:9" ht="18.75" thickBot="1" x14ac:dyDescent="0.3">
      <c r="B94" s="169" t="s">
        <v>70</v>
      </c>
      <c r="C94" s="191">
        <f>IFERROR(C48/I48,0)</f>
        <v>1.0237009013018805E-2</v>
      </c>
      <c r="D94" s="192">
        <f>IFERROR(D48/I48,0)</f>
        <v>2.7039056414821409E-2</v>
      </c>
      <c r="E94" s="191">
        <f>IFERROR(E48/I48,0)</f>
        <v>2.8930677645487928E-3</v>
      </c>
      <c r="F94" s="193">
        <f>IFERROR(F48/I48,0)</f>
        <v>8.0560810058974072E-2</v>
      </c>
      <c r="G94" s="191">
        <f>IFERROR(G48/I48,0)</f>
        <v>0.36664070323801046</v>
      </c>
      <c r="H94" s="193">
        <f>IFERROR(H48/I48,0)</f>
        <v>0.51262935351062644</v>
      </c>
      <c r="I94" s="170">
        <f>SUM(I54,I58,I62,I66,I73,I78,I82,I86,I90,I92)</f>
        <v>8987</v>
      </c>
    </row>
    <row r="95" spans="2:9" x14ac:dyDescent="0.25">
      <c r="F95" s="142"/>
    </row>
    <row r="96" spans="2:9" x14ac:dyDescent="0.25">
      <c r="E96" s="142"/>
    </row>
  </sheetData>
  <mergeCells count="20">
    <mergeCell ref="B51:I51"/>
    <mergeCell ref="B52:B53"/>
    <mergeCell ref="C52:C53"/>
    <mergeCell ref="D52:D53"/>
    <mergeCell ref="E52:E53"/>
    <mergeCell ref="F52:F53"/>
    <mergeCell ref="G52:G53"/>
    <mergeCell ref="H52:H53"/>
    <mergeCell ref="I52:I53"/>
    <mergeCell ref="F6:F7"/>
    <mergeCell ref="G6:G7"/>
    <mergeCell ref="H6:H7"/>
    <mergeCell ref="I6:I7"/>
    <mergeCell ref="B2:I2"/>
    <mergeCell ref="B3:I3"/>
    <mergeCell ref="B5:I5"/>
    <mergeCell ref="B6:B7"/>
    <mergeCell ref="C6:C7"/>
    <mergeCell ref="D6:D7"/>
    <mergeCell ref="E6:E7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5"/>
  <sheetViews>
    <sheetView showGridLines="0" zoomScale="78" zoomScaleNormal="78" workbookViewId="0">
      <selection activeCell="T45" sqref="T45"/>
    </sheetView>
  </sheetViews>
  <sheetFormatPr baseColWidth="10" defaultRowHeight="15" x14ac:dyDescent="0.25"/>
  <sheetData>
    <row r="2" spans="1:18" x14ac:dyDescent="0.25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1:18" ht="42" customHeight="1" x14ac:dyDescent="0.4">
      <c r="A3" s="241"/>
      <c r="B3" s="330" t="s">
        <v>106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</row>
    <row r="4" spans="1:18" ht="30" x14ac:dyDescent="0.25">
      <c r="A4" s="241"/>
      <c r="B4" s="331" t="s">
        <v>107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</row>
    <row r="5" spans="1:18" ht="45" customHeight="1" x14ac:dyDescent="0.25">
      <c r="A5" s="241"/>
      <c r="B5" s="332" t="s">
        <v>108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</row>
  </sheetData>
  <mergeCells count="3">
    <mergeCell ref="B3:R3"/>
    <mergeCell ref="B4:R4"/>
    <mergeCell ref="B5:R5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Q95"/>
  <sheetViews>
    <sheetView showGridLines="0" zoomScale="64" zoomScaleNormal="64" workbookViewId="0">
      <selection activeCell="S35" sqref="S35"/>
    </sheetView>
  </sheetViews>
  <sheetFormatPr baseColWidth="10" defaultColWidth="11.42578125" defaultRowHeight="15" x14ac:dyDescent="0.25"/>
  <cols>
    <col min="2" max="2" width="46.42578125" customWidth="1"/>
    <col min="3" max="14" width="10.7109375" customWidth="1"/>
    <col min="15" max="15" width="14.140625" customWidth="1"/>
    <col min="16" max="16" width="12" customWidth="1"/>
    <col min="17" max="17" width="10.7109375" customWidth="1"/>
  </cols>
  <sheetData>
    <row r="1" spans="2:17" ht="15.75" customHeight="1" thickBot="1" x14ac:dyDescent="0.3"/>
    <row r="2" spans="2:17" ht="43.5" customHeight="1" thickTop="1" x14ac:dyDescent="0.4">
      <c r="B2" s="354" t="str">
        <f>+CONCATENATE("PROMEDIOS ACUMULADOS ",'Portada informe E.A.'!A1," POR PROGRAMAS ACADÉMICOS Y GÉNERO")</f>
        <v>PROMEDIOS ACUMULADOS 2023-2 POR PROGRAMAS ACADÉMICOS Y GÉNERO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6"/>
    </row>
    <row r="3" spans="2:17" ht="43.5" customHeight="1" thickBot="1" x14ac:dyDescent="0.3">
      <c r="B3" s="350" t="s">
        <v>105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2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79"/>
      <c r="C6" s="353" t="s">
        <v>71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 t="s">
        <v>72</v>
      </c>
      <c r="P6" s="348"/>
      <c r="Q6" s="348" t="s">
        <v>73</v>
      </c>
    </row>
    <row r="7" spans="2:17" ht="15" customHeight="1" thickBot="1" x14ac:dyDescent="0.3">
      <c r="B7" s="348" t="s">
        <v>17</v>
      </c>
      <c r="C7" s="348" t="s">
        <v>18</v>
      </c>
      <c r="D7" s="348"/>
      <c r="E7" s="349" t="s">
        <v>19</v>
      </c>
      <c r="F7" s="349"/>
      <c r="G7" s="349" t="s">
        <v>20</v>
      </c>
      <c r="H7" s="349"/>
      <c r="I7" s="349" t="s">
        <v>21</v>
      </c>
      <c r="J7" s="349"/>
      <c r="K7" s="349" t="s">
        <v>22</v>
      </c>
      <c r="L7" s="349"/>
      <c r="M7" s="349" t="s">
        <v>23</v>
      </c>
      <c r="N7" s="349"/>
      <c r="O7" s="348"/>
      <c r="P7" s="348"/>
      <c r="Q7" s="348"/>
    </row>
    <row r="8" spans="2:17" ht="15.75" customHeight="1" thickBot="1" x14ac:dyDescent="0.3">
      <c r="B8" s="348"/>
      <c r="C8" s="66" t="s">
        <v>74</v>
      </c>
      <c r="D8" s="67" t="s">
        <v>75</v>
      </c>
      <c r="E8" s="66" t="s">
        <v>74</v>
      </c>
      <c r="F8" s="80" t="s">
        <v>75</v>
      </c>
      <c r="G8" s="66" t="s">
        <v>74</v>
      </c>
      <c r="H8" s="81" t="s">
        <v>75</v>
      </c>
      <c r="I8" s="66" t="s">
        <v>74</v>
      </c>
      <c r="J8" s="67" t="s">
        <v>75</v>
      </c>
      <c r="K8" s="66" t="s">
        <v>74</v>
      </c>
      <c r="L8" s="67" t="s">
        <v>75</v>
      </c>
      <c r="M8" s="66" t="s">
        <v>74</v>
      </c>
      <c r="N8" s="67" t="s">
        <v>75</v>
      </c>
      <c r="O8" s="66" t="s">
        <v>74</v>
      </c>
      <c r="P8" s="67" t="s">
        <v>75</v>
      </c>
      <c r="Q8" s="348"/>
    </row>
    <row r="9" spans="2:17" ht="20.25" customHeight="1" thickBot="1" x14ac:dyDescent="0.3">
      <c r="B9" s="7" t="s">
        <v>25</v>
      </c>
      <c r="C9" s="8">
        <v>2</v>
      </c>
      <c r="D9" s="9">
        <v>10</v>
      </c>
      <c r="E9" s="8">
        <v>3</v>
      </c>
      <c r="F9" s="9">
        <v>20</v>
      </c>
      <c r="G9" s="8">
        <v>1</v>
      </c>
      <c r="H9" s="9">
        <v>0</v>
      </c>
      <c r="I9" s="8">
        <v>21</v>
      </c>
      <c r="J9" s="9">
        <v>50</v>
      </c>
      <c r="K9" s="8">
        <v>172</v>
      </c>
      <c r="L9" s="9">
        <v>366</v>
      </c>
      <c r="M9" s="8">
        <v>507</v>
      </c>
      <c r="N9" s="9">
        <v>343</v>
      </c>
      <c r="O9" s="8">
        <v>706</v>
      </c>
      <c r="P9" s="9">
        <v>789</v>
      </c>
      <c r="Q9" s="8">
        <v>1495</v>
      </c>
    </row>
    <row r="10" spans="2:17" ht="20.25" customHeight="1" thickTop="1" thickBot="1" x14ac:dyDescent="0.3">
      <c r="B10" s="10" t="s">
        <v>26</v>
      </c>
      <c r="C10" s="11">
        <v>0</v>
      </c>
      <c r="D10" s="12">
        <v>5</v>
      </c>
      <c r="E10" s="11">
        <v>2</v>
      </c>
      <c r="F10" s="12">
        <v>11</v>
      </c>
      <c r="G10" s="11">
        <v>0</v>
      </c>
      <c r="H10" s="12">
        <v>0</v>
      </c>
      <c r="I10" s="11">
        <v>14</v>
      </c>
      <c r="J10" s="12">
        <v>28</v>
      </c>
      <c r="K10" s="11">
        <v>76</v>
      </c>
      <c r="L10" s="12">
        <v>221</v>
      </c>
      <c r="M10" s="11">
        <v>179</v>
      </c>
      <c r="N10" s="12">
        <v>167</v>
      </c>
      <c r="O10" s="11">
        <v>271</v>
      </c>
      <c r="P10" s="12">
        <v>432</v>
      </c>
      <c r="Q10" s="11">
        <v>703</v>
      </c>
    </row>
    <row r="11" spans="2:17" ht="20.25" customHeight="1" thickTop="1" thickBot="1" x14ac:dyDescent="0.3">
      <c r="B11" s="10" t="s">
        <v>27</v>
      </c>
      <c r="C11" s="11">
        <v>1</v>
      </c>
      <c r="D11" s="12">
        <v>4</v>
      </c>
      <c r="E11" s="11">
        <v>0</v>
      </c>
      <c r="F11" s="12">
        <v>6</v>
      </c>
      <c r="G11" s="11">
        <v>0</v>
      </c>
      <c r="H11" s="12">
        <v>0</v>
      </c>
      <c r="I11" s="11">
        <v>2</v>
      </c>
      <c r="J11" s="12">
        <v>11</v>
      </c>
      <c r="K11" s="11">
        <v>52</v>
      </c>
      <c r="L11" s="12">
        <v>95</v>
      </c>
      <c r="M11" s="11">
        <v>282</v>
      </c>
      <c r="N11" s="12">
        <v>132</v>
      </c>
      <c r="O11" s="11">
        <v>337</v>
      </c>
      <c r="P11" s="12">
        <v>248</v>
      </c>
      <c r="Q11" s="11">
        <v>585</v>
      </c>
    </row>
    <row r="12" spans="2:17" ht="17.25" thickTop="1" thickBot="1" x14ac:dyDescent="0.3">
      <c r="B12" s="10" t="s">
        <v>28</v>
      </c>
      <c r="C12" s="11">
        <v>1</v>
      </c>
      <c r="D12" s="12">
        <v>1</v>
      </c>
      <c r="E12" s="11">
        <v>1</v>
      </c>
      <c r="F12" s="12">
        <v>3</v>
      </c>
      <c r="G12" s="11">
        <v>1</v>
      </c>
      <c r="H12" s="12">
        <v>0</v>
      </c>
      <c r="I12" s="11">
        <v>5</v>
      </c>
      <c r="J12" s="12">
        <v>11</v>
      </c>
      <c r="K12" s="11">
        <v>44</v>
      </c>
      <c r="L12" s="12">
        <v>50</v>
      </c>
      <c r="M12" s="11">
        <v>46</v>
      </c>
      <c r="N12" s="12">
        <v>44</v>
      </c>
      <c r="O12" s="11">
        <v>98</v>
      </c>
      <c r="P12" s="12">
        <v>109</v>
      </c>
      <c r="Q12" s="11">
        <v>207</v>
      </c>
    </row>
    <row r="13" spans="2:17" ht="47.25" customHeight="1" thickTop="1" thickBot="1" x14ac:dyDescent="0.3">
      <c r="B13" s="13" t="s">
        <v>29</v>
      </c>
      <c r="C13" s="14">
        <v>9</v>
      </c>
      <c r="D13" s="15">
        <v>8</v>
      </c>
      <c r="E13" s="14">
        <v>11</v>
      </c>
      <c r="F13" s="15">
        <v>14</v>
      </c>
      <c r="G13" s="14">
        <v>4</v>
      </c>
      <c r="H13" s="15">
        <v>1</v>
      </c>
      <c r="I13" s="14">
        <v>38</v>
      </c>
      <c r="J13" s="15">
        <v>39</v>
      </c>
      <c r="K13" s="14">
        <v>188</v>
      </c>
      <c r="L13" s="15">
        <v>136</v>
      </c>
      <c r="M13" s="14">
        <v>310</v>
      </c>
      <c r="N13" s="15">
        <v>141</v>
      </c>
      <c r="O13" s="14">
        <v>560</v>
      </c>
      <c r="P13" s="15">
        <v>339</v>
      </c>
      <c r="Q13" s="14">
        <v>899</v>
      </c>
    </row>
    <row r="14" spans="2:17" ht="17.25" thickTop="1" thickBot="1" x14ac:dyDescent="0.3">
      <c r="B14" s="10" t="s">
        <v>30</v>
      </c>
      <c r="C14" s="11">
        <v>7</v>
      </c>
      <c r="D14" s="12">
        <v>7</v>
      </c>
      <c r="E14" s="11">
        <v>10</v>
      </c>
      <c r="F14" s="12">
        <v>13</v>
      </c>
      <c r="G14" s="11">
        <v>4</v>
      </c>
      <c r="H14" s="12">
        <v>1</v>
      </c>
      <c r="I14" s="11">
        <v>36</v>
      </c>
      <c r="J14" s="12">
        <v>31</v>
      </c>
      <c r="K14" s="11">
        <v>156</v>
      </c>
      <c r="L14" s="12">
        <v>112</v>
      </c>
      <c r="M14" s="11">
        <v>141</v>
      </c>
      <c r="N14" s="12">
        <v>82</v>
      </c>
      <c r="O14" s="11">
        <v>354</v>
      </c>
      <c r="P14" s="12">
        <v>246</v>
      </c>
      <c r="Q14" s="11">
        <v>600</v>
      </c>
    </row>
    <row r="15" spans="2:17" ht="17.25" thickTop="1" thickBot="1" x14ac:dyDescent="0.3">
      <c r="B15" s="10" t="s">
        <v>31</v>
      </c>
      <c r="C15" s="11">
        <v>0</v>
      </c>
      <c r="D15" s="12">
        <v>1</v>
      </c>
      <c r="E15" s="11">
        <v>1</v>
      </c>
      <c r="F15" s="12">
        <v>1</v>
      </c>
      <c r="G15" s="11">
        <v>0</v>
      </c>
      <c r="H15" s="12">
        <v>0</v>
      </c>
      <c r="I15" s="11">
        <v>2</v>
      </c>
      <c r="J15" s="12">
        <v>2</v>
      </c>
      <c r="K15" s="11">
        <v>13</v>
      </c>
      <c r="L15" s="12">
        <v>13</v>
      </c>
      <c r="M15" s="11">
        <v>42</v>
      </c>
      <c r="N15" s="12">
        <v>28</v>
      </c>
      <c r="O15" s="11">
        <v>58</v>
      </c>
      <c r="P15" s="12">
        <v>45</v>
      </c>
      <c r="Q15" s="11">
        <v>103</v>
      </c>
    </row>
    <row r="16" spans="2:17" ht="17.25" thickTop="1" thickBot="1" x14ac:dyDescent="0.3">
      <c r="B16" s="10" t="s">
        <v>32</v>
      </c>
      <c r="C16" s="11">
        <v>2</v>
      </c>
      <c r="D16" s="12">
        <v>0</v>
      </c>
      <c r="E16" s="11">
        <v>0</v>
      </c>
      <c r="F16" s="12">
        <v>0</v>
      </c>
      <c r="G16" s="11">
        <v>0</v>
      </c>
      <c r="H16" s="12">
        <v>0</v>
      </c>
      <c r="I16" s="11">
        <v>0</v>
      </c>
      <c r="J16" s="12">
        <v>6</v>
      </c>
      <c r="K16" s="11">
        <v>19</v>
      </c>
      <c r="L16" s="12">
        <v>11</v>
      </c>
      <c r="M16" s="11">
        <v>127</v>
      </c>
      <c r="N16" s="12">
        <v>31</v>
      </c>
      <c r="O16" s="11">
        <v>148</v>
      </c>
      <c r="P16" s="12">
        <v>48</v>
      </c>
      <c r="Q16" s="11">
        <v>196</v>
      </c>
    </row>
    <row r="17" spans="2:17" ht="17.25" thickTop="1" thickBot="1" x14ac:dyDescent="0.3">
      <c r="B17" s="16" t="s">
        <v>33</v>
      </c>
      <c r="C17" s="17">
        <v>7</v>
      </c>
      <c r="D17" s="18">
        <v>3</v>
      </c>
      <c r="E17" s="17">
        <v>18</v>
      </c>
      <c r="F17" s="18">
        <v>21</v>
      </c>
      <c r="G17" s="17">
        <v>4</v>
      </c>
      <c r="H17" s="18">
        <v>1</v>
      </c>
      <c r="I17" s="17">
        <v>56</v>
      </c>
      <c r="J17" s="18">
        <v>41</v>
      </c>
      <c r="K17" s="17">
        <v>476</v>
      </c>
      <c r="L17" s="18">
        <v>267</v>
      </c>
      <c r="M17" s="17">
        <v>376</v>
      </c>
      <c r="N17" s="18">
        <v>190</v>
      </c>
      <c r="O17" s="17">
        <v>937</v>
      </c>
      <c r="P17" s="18">
        <v>523</v>
      </c>
      <c r="Q17" s="17">
        <v>1460</v>
      </c>
    </row>
    <row r="18" spans="2:17" ht="17.25" thickTop="1" thickBot="1" x14ac:dyDescent="0.3">
      <c r="B18" s="10" t="s">
        <v>34</v>
      </c>
      <c r="C18" s="11">
        <v>1</v>
      </c>
      <c r="D18" s="12">
        <v>2</v>
      </c>
      <c r="E18" s="11">
        <v>9</v>
      </c>
      <c r="F18" s="12">
        <v>15</v>
      </c>
      <c r="G18" s="11">
        <v>3</v>
      </c>
      <c r="H18" s="12">
        <v>0</v>
      </c>
      <c r="I18" s="11">
        <v>29</v>
      </c>
      <c r="J18" s="12">
        <v>24</v>
      </c>
      <c r="K18" s="11">
        <v>314</v>
      </c>
      <c r="L18" s="12">
        <v>225</v>
      </c>
      <c r="M18" s="11">
        <v>295</v>
      </c>
      <c r="N18" s="12">
        <v>173</v>
      </c>
      <c r="O18" s="11">
        <v>651</v>
      </c>
      <c r="P18" s="12">
        <v>439</v>
      </c>
      <c r="Q18" s="11">
        <v>1090</v>
      </c>
    </row>
    <row r="19" spans="2:17" ht="17.25" thickTop="1" thickBot="1" x14ac:dyDescent="0.3">
      <c r="B19" s="10" t="s">
        <v>35</v>
      </c>
      <c r="C19" s="11">
        <v>3</v>
      </c>
      <c r="D19" s="12">
        <v>0</v>
      </c>
      <c r="E19" s="11">
        <v>2</v>
      </c>
      <c r="F19" s="12">
        <v>0</v>
      </c>
      <c r="G19" s="11">
        <v>0</v>
      </c>
      <c r="H19" s="12">
        <v>0</v>
      </c>
      <c r="I19" s="11">
        <v>5</v>
      </c>
      <c r="J19" s="12">
        <v>0</v>
      </c>
      <c r="K19" s="11">
        <v>95</v>
      </c>
      <c r="L19" s="12">
        <v>15</v>
      </c>
      <c r="M19" s="11">
        <v>49</v>
      </c>
      <c r="N19" s="12">
        <v>7</v>
      </c>
      <c r="O19" s="11">
        <v>154</v>
      </c>
      <c r="P19" s="12">
        <v>22</v>
      </c>
      <c r="Q19" s="11">
        <v>176</v>
      </c>
    </row>
    <row r="20" spans="2:17" ht="17.25" thickTop="1" thickBot="1" x14ac:dyDescent="0.3">
      <c r="B20" s="10" t="s">
        <v>36</v>
      </c>
      <c r="C20" s="11">
        <v>3</v>
      </c>
      <c r="D20" s="12">
        <v>1</v>
      </c>
      <c r="E20" s="11">
        <v>7</v>
      </c>
      <c r="F20" s="12">
        <v>6</v>
      </c>
      <c r="G20" s="11">
        <v>1</v>
      </c>
      <c r="H20" s="12">
        <v>1</v>
      </c>
      <c r="I20" s="11">
        <v>22</v>
      </c>
      <c r="J20" s="12">
        <v>17</v>
      </c>
      <c r="K20" s="11">
        <v>67</v>
      </c>
      <c r="L20" s="12">
        <v>27</v>
      </c>
      <c r="M20" s="11">
        <v>32</v>
      </c>
      <c r="N20" s="12">
        <v>10</v>
      </c>
      <c r="O20" s="11">
        <v>132</v>
      </c>
      <c r="P20" s="12">
        <v>62</v>
      </c>
      <c r="Q20" s="11">
        <v>194</v>
      </c>
    </row>
    <row r="21" spans="2:17" ht="17.25" thickTop="1" thickBot="1" x14ac:dyDescent="0.3">
      <c r="B21" s="19" t="s">
        <v>37</v>
      </c>
      <c r="C21" s="14">
        <v>5</v>
      </c>
      <c r="D21" s="15">
        <v>34</v>
      </c>
      <c r="E21" s="14">
        <v>23</v>
      </c>
      <c r="F21" s="15">
        <v>97</v>
      </c>
      <c r="G21" s="14">
        <v>3</v>
      </c>
      <c r="H21" s="15">
        <v>9</v>
      </c>
      <c r="I21" s="14">
        <v>81</v>
      </c>
      <c r="J21" s="15">
        <v>283</v>
      </c>
      <c r="K21" s="14">
        <v>290</v>
      </c>
      <c r="L21" s="15">
        <v>684</v>
      </c>
      <c r="M21" s="14">
        <v>259</v>
      </c>
      <c r="N21" s="15">
        <v>539</v>
      </c>
      <c r="O21" s="14">
        <v>661</v>
      </c>
      <c r="P21" s="15">
        <v>1646</v>
      </c>
      <c r="Q21" s="14">
        <v>2307</v>
      </c>
    </row>
    <row r="22" spans="2:17" ht="17.25" thickTop="1" thickBot="1" x14ac:dyDescent="0.3">
      <c r="B22" s="20" t="s">
        <v>38</v>
      </c>
      <c r="C22" s="21">
        <v>1</v>
      </c>
      <c r="D22" s="22">
        <v>12</v>
      </c>
      <c r="E22" s="21">
        <v>9</v>
      </c>
      <c r="F22" s="22">
        <v>23</v>
      </c>
      <c r="G22" s="21">
        <v>1</v>
      </c>
      <c r="H22" s="22">
        <v>3</v>
      </c>
      <c r="I22" s="21">
        <v>22</v>
      </c>
      <c r="J22" s="22">
        <v>66</v>
      </c>
      <c r="K22" s="21">
        <v>55</v>
      </c>
      <c r="L22" s="22">
        <v>146</v>
      </c>
      <c r="M22" s="21">
        <v>55</v>
      </c>
      <c r="N22" s="22">
        <v>95</v>
      </c>
      <c r="O22" s="21">
        <v>143</v>
      </c>
      <c r="P22" s="22">
        <v>345</v>
      </c>
      <c r="Q22" s="21">
        <v>488</v>
      </c>
    </row>
    <row r="23" spans="2:17" ht="17.25" thickTop="1" thickBot="1" x14ac:dyDescent="0.3">
      <c r="B23" s="10" t="s">
        <v>39</v>
      </c>
      <c r="C23" s="11">
        <v>1</v>
      </c>
      <c r="D23" s="12">
        <v>10</v>
      </c>
      <c r="E23" s="11">
        <v>6</v>
      </c>
      <c r="F23" s="12">
        <v>33</v>
      </c>
      <c r="G23" s="11">
        <v>0</v>
      </c>
      <c r="H23" s="12">
        <v>1</v>
      </c>
      <c r="I23" s="11">
        <v>6</v>
      </c>
      <c r="J23" s="12">
        <v>65</v>
      </c>
      <c r="K23" s="11">
        <v>43</v>
      </c>
      <c r="L23" s="12">
        <v>164</v>
      </c>
      <c r="M23" s="11">
        <v>46</v>
      </c>
      <c r="N23" s="12">
        <v>162</v>
      </c>
      <c r="O23" s="11">
        <v>102</v>
      </c>
      <c r="P23" s="12">
        <v>435</v>
      </c>
      <c r="Q23" s="11">
        <v>537</v>
      </c>
    </row>
    <row r="24" spans="2:17" ht="17.25" thickTop="1" thickBot="1" x14ac:dyDescent="0.3">
      <c r="B24" s="10" t="s">
        <v>40</v>
      </c>
      <c r="C24" s="11">
        <v>1</v>
      </c>
      <c r="D24" s="12">
        <v>1</v>
      </c>
      <c r="E24" s="11">
        <v>0</v>
      </c>
      <c r="F24" s="12">
        <v>4</v>
      </c>
      <c r="G24" s="11">
        <v>1</v>
      </c>
      <c r="H24" s="12">
        <v>0</v>
      </c>
      <c r="I24" s="11">
        <v>3</v>
      </c>
      <c r="J24" s="12">
        <v>18</v>
      </c>
      <c r="K24" s="11">
        <v>16</v>
      </c>
      <c r="L24" s="12">
        <v>38</v>
      </c>
      <c r="M24" s="11">
        <v>11</v>
      </c>
      <c r="N24" s="12">
        <v>30</v>
      </c>
      <c r="O24" s="11">
        <v>32</v>
      </c>
      <c r="P24" s="12">
        <v>91</v>
      </c>
      <c r="Q24" s="11">
        <v>123</v>
      </c>
    </row>
    <row r="25" spans="2:17" ht="17.25" thickTop="1" thickBot="1" x14ac:dyDescent="0.3">
      <c r="B25" s="20" t="s">
        <v>41</v>
      </c>
      <c r="C25" s="21">
        <v>0</v>
      </c>
      <c r="D25" s="22">
        <v>1</v>
      </c>
      <c r="E25" s="21">
        <v>1</v>
      </c>
      <c r="F25" s="22">
        <v>2</v>
      </c>
      <c r="G25" s="21">
        <v>0</v>
      </c>
      <c r="H25" s="22">
        <v>1</v>
      </c>
      <c r="I25" s="21">
        <v>1</v>
      </c>
      <c r="J25" s="22">
        <v>17</v>
      </c>
      <c r="K25" s="21">
        <v>15</v>
      </c>
      <c r="L25" s="22">
        <v>75</v>
      </c>
      <c r="M25" s="21">
        <v>14</v>
      </c>
      <c r="N25" s="22">
        <v>75</v>
      </c>
      <c r="O25" s="21">
        <v>31</v>
      </c>
      <c r="P25" s="22">
        <v>171</v>
      </c>
      <c r="Q25" s="21">
        <v>202</v>
      </c>
    </row>
    <row r="26" spans="2:17" ht="17.25" thickTop="1" thickBot="1" x14ac:dyDescent="0.3">
      <c r="B26" s="10" t="s">
        <v>42</v>
      </c>
      <c r="C26" s="11">
        <v>2</v>
      </c>
      <c r="D26" s="12">
        <v>3</v>
      </c>
      <c r="E26" s="11">
        <v>4</v>
      </c>
      <c r="F26" s="12">
        <v>16</v>
      </c>
      <c r="G26" s="11">
        <v>0</v>
      </c>
      <c r="H26" s="12">
        <v>3</v>
      </c>
      <c r="I26" s="11">
        <v>40</v>
      </c>
      <c r="J26" s="12">
        <v>66</v>
      </c>
      <c r="K26" s="11">
        <v>135</v>
      </c>
      <c r="L26" s="12">
        <v>149</v>
      </c>
      <c r="M26" s="11">
        <v>109</v>
      </c>
      <c r="N26" s="12">
        <v>85</v>
      </c>
      <c r="O26" s="11">
        <v>290</v>
      </c>
      <c r="P26" s="12">
        <v>322</v>
      </c>
      <c r="Q26" s="11">
        <v>612</v>
      </c>
    </row>
    <row r="27" spans="2:17" ht="17.25" thickTop="1" thickBot="1" x14ac:dyDescent="0.3">
      <c r="B27" s="10" t="s">
        <v>43</v>
      </c>
      <c r="C27" s="11">
        <v>0</v>
      </c>
      <c r="D27" s="12">
        <v>7</v>
      </c>
      <c r="E27" s="11">
        <v>3</v>
      </c>
      <c r="F27" s="12">
        <v>19</v>
      </c>
      <c r="G27" s="11">
        <v>1</v>
      </c>
      <c r="H27" s="12">
        <v>1</v>
      </c>
      <c r="I27" s="11">
        <v>9</v>
      </c>
      <c r="J27" s="12">
        <v>51</v>
      </c>
      <c r="K27" s="11">
        <v>26</v>
      </c>
      <c r="L27" s="12">
        <v>112</v>
      </c>
      <c r="M27" s="11">
        <v>24</v>
      </c>
      <c r="N27" s="12">
        <v>92</v>
      </c>
      <c r="O27" s="11">
        <v>63</v>
      </c>
      <c r="P27" s="12">
        <v>282</v>
      </c>
      <c r="Q27" s="11">
        <v>345</v>
      </c>
    </row>
    <row r="28" spans="2:17" ht="40.5" customHeight="1" thickTop="1" thickBot="1" x14ac:dyDescent="0.3">
      <c r="B28" s="23" t="s">
        <v>44</v>
      </c>
      <c r="C28" s="17">
        <v>2</v>
      </c>
      <c r="D28" s="18">
        <v>2</v>
      </c>
      <c r="E28" s="17">
        <v>5</v>
      </c>
      <c r="F28" s="18">
        <v>11</v>
      </c>
      <c r="G28" s="17">
        <v>1</v>
      </c>
      <c r="H28" s="18">
        <v>0</v>
      </c>
      <c r="I28" s="17">
        <v>13</v>
      </c>
      <c r="J28" s="18">
        <v>24</v>
      </c>
      <c r="K28" s="17">
        <v>193</v>
      </c>
      <c r="L28" s="18">
        <v>111</v>
      </c>
      <c r="M28" s="17">
        <v>759</v>
      </c>
      <c r="N28" s="18">
        <v>211</v>
      </c>
      <c r="O28" s="17">
        <v>973</v>
      </c>
      <c r="P28" s="18">
        <v>359</v>
      </c>
      <c r="Q28" s="17">
        <v>1332</v>
      </c>
    </row>
    <row r="29" spans="2:17" ht="17.25" thickTop="1" thickBot="1" x14ac:dyDescent="0.3">
      <c r="B29" s="20" t="s">
        <v>45</v>
      </c>
      <c r="C29" s="21">
        <v>2</v>
      </c>
      <c r="D29" s="22">
        <v>0</v>
      </c>
      <c r="E29" s="21">
        <v>5</v>
      </c>
      <c r="F29" s="22">
        <v>4</v>
      </c>
      <c r="G29" s="21">
        <v>0</v>
      </c>
      <c r="H29" s="22">
        <v>0</v>
      </c>
      <c r="I29" s="21">
        <v>10</v>
      </c>
      <c r="J29" s="22">
        <v>5</v>
      </c>
      <c r="K29" s="21">
        <v>136</v>
      </c>
      <c r="L29" s="22">
        <v>31</v>
      </c>
      <c r="M29" s="21">
        <v>443</v>
      </c>
      <c r="N29" s="22">
        <v>74</v>
      </c>
      <c r="O29" s="21">
        <v>596</v>
      </c>
      <c r="P29" s="22">
        <v>114</v>
      </c>
      <c r="Q29" s="21">
        <v>710</v>
      </c>
    </row>
    <row r="30" spans="2:17" ht="17.25" thickTop="1" thickBot="1" x14ac:dyDescent="0.3">
      <c r="B30" s="10" t="s">
        <v>46</v>
      </c>
      <c r="C30" s="11">
        <v>0</v>
      </c>
      <c r="D30" s="12">
        <v>0</v>
      </c>
      <c r="E30" s="11">
        <v>0</v>
      </c>
      <c r="F30" s="12">
        <v>1</v>
      </c>
      <c r="G30" s="11">
        <v>0</v>
      </c>
      <c r="H30" s="12">
        <v>0</v>
      </c>
      <c r="I30" s="11">
        <v>1</v>
      </c>
      <c r="J30" s="12">
        <v>3</v>
      </c>
      <c r="K30" s="11">
        <v>40</v>
      </c>
      <c r="L30" s="12">
        <v>37</v>
      </c>
      <c r="M30" s="11">
        <v>278</v>
      </c>
      <c r="N30" s="12">
        <v>87</v>
      </c>
      <c r="O30" s="11">
        <v>319</v>
      </c>
      <c r="P30" s="12">
        <v>128</v>
      </c>
      <c r="Q30" s="11">
        <v>447</v>
      </c>
    </row>
    <row r="31" spans="2:17" ht="17.25" thickTop="1" thickBot="1" x14ac:dyDescent="0.3">
      <c r="B31" s="10" t="s">
        <v>47</v>
      </c>
      <c r="C31" s="11">
        <v>0</v>
      </c>
      <c r="D31" s="12">
        <v>1</v>
      </c>
      <c r="E31" s="11">
        <v>0</v>
      </c>
      <c r="F31" s="12">
        <v>0</v>
      </c>
      <c r="G31" s="11">
        <v>0</v>
      </c>
      <c r="H31" s="12">
        <v>0</v>
      </c>
      <c r="I31" s="11">
        <v>0</v>
      </c>
      <c r="J31" s="12">
        <v>0</v>
      </c>
      <c r="K31" s="11">
        <v>2</v>
      </c>
      <c r="L31" s="12">
        <v>3</v>
      </c>
      <c r="M31" s="11">
        <v>10</v>
      </c>
      <c r="N31" s="12">
        <v>13</v>
      </c>
      <c r="O31" s="11">
        <v>12</v>
      </c>
      <c r="P31" s="12">
        <v>17</v>
      </c>
      <c r="Q31" s="11">
        <v>29</v>
      </c>
    </row>
    <row r="32" spans="2:17" ht="17.25" thickTop="1" thickBot="1" x14ac:dyDescent="0.3">
      <c r="B32" s="10" t="s">
        <v>48</v>
      </c>
      <c r="C32" s="11">
        <v>0</v>
      </c>
      <c r="D32" s="12">
        <v>1</v>
      </c>
      <c r="E32" s="11">
        <v>0</v>
      </c>
      <c r="F32" s="12">
        <v>6</v>
      </c>
      <c r="G32" s="11">
        <v>1</v>
      </c>
      <c r="H32" s="12">
        <v>0</v>
      </c>
      <c r="I32" s="11">
        <v>2</v>
      </c>
      <c r="J32" s="12">
        <v>16</v>
      </c>
      <c r="K32" s="11">
        <v>15</v>
      </c>
      <c r="L32" s="12">
        <v>40</v>
      </c>
      <c r="M32" s="11">
        <v>28</v>
      </c>
      <c r="N32" s="12">
        <v>37</v>
      </c>
      <c r="O32" s="11">
        <v>46</v>
      </c>
      <c r="P32" s="12">
        <v>100</v>
      </c>
      <c r="Q32" s="11">
        <v>146</v>
      </c>
    </row>
    <row r="33" spans="2:17" ht="36.75" customHeight="1" thickTop="1" thickBot="1" x14ac:dyDescent="0.3">
      <c r="B33" s="23" t="s">
        <v>49</v>
      </c>
      <c r="C33" s="17">
        <v>1</v>
      </c>
      <c r="D33" s="18">
        <v>3</v>
      </c>
      <c r="E33" s="17">
        <v>2</v>
      </c>
      <c r="F33" s="18">
        <v>9</v>
      </c>
      <c r="G33" s="17">
        <v>0</v>
      </c>
      <c r="H33" s="18">
        <v>1</v>
      </c>
      <c r="I33" s="17">
        <v>16</v>
      </c>
      <c r="J33" s="18">
        <v>20</v>
      </c>
      <c r="K33" s="17">
        <v>107</v>
      </c>
      <c r="L33" s="18">
        <v>94</v>
      </c>
      <c r="M33" s="17">
        <v>409</v>
      </c>
      <c r="N33" s="18">
        <v>123</v>
      </c>
      <c r="O33" s="17">
        <v>535</v>
      </c>
      <c r="P33" s="18">
        <v>250</v>
      </c>
      <c r="Q33" s="17">
        <v>785</v>
      </c>
    </row>
    <row r="34" spans="2:17" ht="17.25" thickTop="1" thickBot="1" x14ac:dyDescent="0.3">
      <c r="B34" s="10" t="s">
        <v>50</v>
      </c>
      <c r="C34" s="11">
        <v>1</v>
      </c>
      <c r="D34" s="12">
        <v>0</v>
      </c>
      <c r="E34" s="11">
        <v>2</v>
      </c>
      <c r="F34" s="12">
        <v>6</v>
      </c>
      <c r="G34" s="11">
        <v>0</v>
      </c>
      <c r="H34" s="12">
        <v>0</v>
      </c>
      <c r="I34" s="11">
        <v>8</v>
      </c>
      <c r="J34" s="12">
        <v>13</v>
      </c>
      <c r="K34" s="11">
        <v>63</v>
      </c>
      <c r="L34" s="12">
        <v>48</v>
      </c>
      <c r="M34" s="11">
        <v>149</v>
      </c>
      <c r="N34" s="12">
        <v>48</v>
      </c>
      <c r="O34" s="11">
        <v>223</v>
      </c>
      <c r="P34" s="12">
        <v>115</v>
      </c>
      <c r="Q34" s="11">
        <v>338</v>
      </c>
    </row>
    <row r="35" spans="2:17" ht="17.25" thickTop="1" thickBot="1" x14ac:dyDescent="0.3">
      <c r="B35" s="10" t="s">
        <v>51</v>
      </c>
      <c r="C35" s="11">
        <v>0</v>
      </c>
      <c r="D35" s="12">
        <v>3</v>
      </c>
      <c r="E35" s="11">
        <v>0</v>
      </c>
      <c r="F35" s="12">
        <v>3</v>
      </c>
      <c r="G35" s="11">
        <v>0</v>
      </c>
      <c r="H35" s="12">
        <v>1</v>
      </c>
      <c r="I35" s="11">
        <v>3</v>
      </c>
      <c r="J35" s="12">
        <v>5</v>
      </c>
      <c r="K35" s="11">
        <v>31</v>
      </c>
      <c r="L35" s="12">
        <v>32</v>
      </c>
      <c r="M35" s="11">
        <v>207</v>
      </c>
      <c r="N35" s="12">
        <v>61</v>
      </c>
      <c r="O35" s="11">
        <v>241</v>
      </c>
      <c r="P35" s="12">
        <v>105</v>
      </c>
      <c r="Q35" s="11">
        <v>346</v>
      </c>
    </row>
    <row r="36" spans="2:17" ht="17.25" thickTop="1" thickBot="1" x14ac:dyDescent="0.3">
      <c r="B36" s="10" t="s">
        <v>52</v>
      </c>
      <c r="C36" s="11">
        <v>0</v>
      </c>
      <c r="D36" s="12">
        <v>0</v>
      </c>
      <c r="E36" s="11">
        <v>0</v>
      </c>
      <c r="F36" s="12">
        <v>0</v>
      </c>
      <c r="G36" s="11">
        <v>0</v>
      </c>
      <c r="H36" s="12">
        <v>0</v>
      </c>
      <c r="I36" s="11">
        <v>5</v>
      </c>
      <c r="J36" s="12">
        <v>2</v>
      </c>
      <c r="K36" s="11">
        <v>13</v>
      </c>
      <c r="L36" s="12">
        <v>14</v>
      </c>
      <c r="M36" s="11">
        <v>53</v>
      </c>
      <c r="N36" s="12">
        <v>14</v>
      </c>
      <c r="O36" s="11">
        <v>71</v>
      </c>
      <c r="P36" s="12">
        <v>30</v>
      </c>
      <c r="Q36" s="11">
        <v>101</v>
      </c>
    </row>
    <row r="37" spans="2:17" ht="41.25" customHeight="1" thickTop="1" thickBot="1" x14ac:dyDescent="0.3">
      <c r="B37" s="23" t="s">
        <v>53</v>
      </c>
      <c r="C37" s="17">
        <v>0</v>
      </c>
      <c r="D37" s="18">
        <v>0</v>
      </c>
      <c r="E37" s="17">
        <v>1</v>
      </c>
      <c r="F37" s="18">
        <v>2</v>
      </c>
      <c r="G37" s="17">
        <v>0</v>
      </c>
      <c r="H37" s="18">
        <v>0</v>
      </c>
      <c r="I37" s="17">
        <v>4</v>
      </c>
      <c r="J37" s="18">
        <v>0</v>
      </c>
      <c r="K37" s="17">
        <v>10</v>
      </c>
      <c r="L37" s="18">
        <v>0</v>
      </c>
      <c r="M37" s="17">
        <v>64</v>
      </c>
      <c r="N37" s="18">
        <v>7</v>
      </c>
      <c r="O37" s="17">
        <v>79</v>
      </c>
      <c r="P37" s="18">
        <v>9</v>
      </c>
      <c r="Q37" s="17">
        <v>88</v>
      </c>
    </row>
    <row r="38" spans="2:17" ht="17.25" thickTop="1" thickBot="1" x14ac:dyDescent="0.3">
      <c r="B38" s="10" t="s">
        <v>76</v>
      </c>
      <c r="C38" s="11">
        <v>0</v>
      </c>
      <c r="D38" s="12">
        <v>0</v>
      </c>
      <c r="E38" s="11">
        <v>1</v>
      </c>
      <c r="F38" s="12">
        <v>1</v>
      </c>
      <c r="G38" s="11">
        <v>0</v>
      </c>
      <c r="H38" s="12">
        <v>0</v>
      </c>
      <c r="I38" s="11">
        <v>4</v>
      </c>
      <c r="J38" s="12">
        <v>0</v>
      </c>
      <c r="K38" s="11">
        <v>10</v>
      </c>
      <c r="L38" s="12">
        <v>0</v>
      </c>
      <c r="M38" s="11">
        <v>64</v>
      </c>
      <c r="N38" s="12">
        <v>7</v>
      </c>
      <c r="O38" s="11">
        <v>79</v>
      </c>
      <c r="P38" s="12">
        <v>8</v>
      </c>
      <c r="Q38" s="11">
        <v>87</v>
      </c>
    </row>
    <row r="39" spans="2:17" ht="17.25" thickTop="1" thickBot="1" x14ac:dyDescent="0.3">
      <c r="B39" s="10" t="s">
        <v>55</v>
      </c>
      <c r="C39" s="11">
        <v>0</v>
      </c>
      <c r="D39" s="12">
        <v>0</v>
      </c>
      <c r="E39" s="11">
        <v>0</v>
      </c>
      <c r="F39" s="12">
        <v>0</v>
      </c>
      <c r="G39" s="11">
        <v>0</v>
      </c>
      <c r="H39" s="12">
        <v>0</v>
      </c>
      <c r="I39" s="11">
        <v>0</v>
      </c>
      <c r="J39" s="12">
        <v>0</v>
      </c>
      <c r="K39" s="11">
        <v>0</v>
      </c>
      <c r="L39" s="12">
        <v>0</v>
      </c>
      <c r="M39" s="11">
        <v>0</v>
      </c>
      <c r="N39" s="12">
        <v>0</v>
      </c>
      <c r="O39" s="11">
        <v>0</v>
      </c>
      <c r="P39" s="12">
        <v>0</v>
      </c>
      <c r="Q39" s="11">
        <v>0</v>
      </c>
    </row>
    <row r="40" spans="2:17" ht="17.25" thickTop="1" thickBot="1" x14ac:dyDescent="0.3">
      <c r="B40" s="10" t="s">
        <v>56</v>
      </c>
      <c r="C40" s="11">
        <v>0</v>
      </c>
      <c r="D40" s="12">
        <v>0</v>
      </c>
      <c r="E40" s="11">
        <v>0</v>
      </c>
      <c r="F40" s="12">
        <v>1</v>
      </c>
      <c r="G40" s="11">
        <v>0</v>
      </c>
      <c r="H40" s="12">
        <v>0</v>
      </c>
      <c r="I40" s="11">
        <v>0</v>
      </c>
      <c r="J40" s="12">
        <v>0</v>
      </c>
      <c r="K40" s="11">
        <v>0</v>
      </c>
      <c r="L40" s="12">
        <v>0</v>
      </c>
      <c r="M40" s="11">
        <v>0</v>
      </c>
      <c r="N40" s="12">
        <v>0</v>
      </c>
      <c r="O40" s="11">
        <v>0</v>
      </c>
      <c r="P40" s="12">
        <v>1</v>
      </c>
      <c r="Q40" s="11">
        <v>1</v>
      </c>
    </row>
    <row r="41" spans="2:17" ht="17.25" thickTop="1" thickBot="1" x14ac:dyDescent="0.3">
      <c r="B41" s="23" t="s">
        <v>57</v>
      </c>
      <c r="C41" s="17">
        <v>0</v>
      </c>
      <c r="D41" s="18">
        <v>2</v>
      </c>
      <c r="E41" s="17">
        <v>3</v>
      </c>
      <c r="F41" s="18">
        <v>3</v>
      </c>
      <c r="G41" s="17">
        <v>0</v>
      </c>
      <c r="H41" s="18">
        <v>1</v>
      </c>
      <c r="I41" s="17">
        <v>11</v>
      </c>
      <c r="J41" s="18">
        <v>22</v>
      </c>
      <c r="K41" s="17">
        <v>45</v>
      </c>
      <c r="L41" s="18">
        <v>91</v>
      </c>
      <c r="M41" s="17">
        <v>57</v>
      </c>
      <c r="N41" s="18">
        <v>63</v>
      </c>
      <c r="O41" s="17">
        <v>116</v>
      </c>
      <c r="P41" s="18">
        <v>182</v>
      </c>
      <c r="Q41" s="17">
        <v>298</v>
      </c>
    </row>
    <row r="42" spans="2:17" ht="17.25" thickTop="1" thickBot="1" x14ac:dyDescent="0.3">
      <c r="B42" s="10" t="s">
        <v>58</v>
      </c>
      <c r="C42" s="11">
        <v>0</v>
      </c>
      <c r="D42" s="12">
        <v>0</v>
      </c>
      <c r="E42" s="11">
        <v>0</v>
      </c>
      <c r="F42" s="12">
        <v>0</v>
      </c>
      <c r="G42" s="11">
        <v>0</v>
      </c>
      <c r="H42" s="12">
        <v>0</v>
      </c>
      <c r="I42" s="11">
        <v>2</v>
      </c>
      <c r="J42" s="12">
        <v>0</v>
      </c>
      <c r="K42" s="11">
        <v>1</v>
      </c>
      <c r="L42" s="12">
        <v>10</v>
      </c>
      <c r="M42" s="11">
        <v>10</v>
      </c>
      <c r="N42" s="12">
        <v>12</v>
      </c>
      <c r="O42" s="11">
        <v>13</v>
      </c>
      <c r="P42" s="12">
        <v>22</v>
      </c>
      <c r="Q42" s="11">
        <v>35</v>
      </c>
    </row>
    <row r="43" spans="2:17" ht="17.25" thickTop="1" thickBot="1" x14ac:dyDescent="0.3">
      <c r="B43" s="10" t="s">
        <v>59</v>
      </c>
      <c r="C43" s="11">
        <v>0</v>
      </c>
      <c r="D43" s="12">
        <v>1</v>
      </c>
      <c r="E43" s="11">
        <v>1</v>
      </c>
      <c r="F43" s="12">
        <v>2</v>
      </c>
      <c r="G43" s="11">
        <v>0</v>
      </c>
      <c r="H43" s="12">
        <v>0</v>
      </c>
      <c r="I43" s="11">
        <v>6</v>
      </c>
      <c r="J43" s="12">
        <v>15</v>
      </c>
      <c r="K43" s="11">
        <v>38</v>
      </c>
      <c r="L43" s="12">
        <v>56</v>
      </c>
      <c r="M43" s="11">
        <v>32</v>
      </c>
      <c r="N43" s="12">
        <v>26</v>
      </c>
      <c r="O43" s="11">
        <v>77</v>
      </c>
      <c r="P43" s="12">
        <v>100</v>
      </c>
      <c r="Q43" s="11">
        <v>177</v>
      </c>
    </row>
    <row r="44" spans="2:17" ht="17.25" thickTop="1" thickBot="1" x14ac:dyDescent="0.3">
      <c r="B44" s="10" t="s">
        <v>60</v>
      </c>
      <c r="C44" s="11">
        <v>0</v>
      </c>
      <c r="D44" s="12">
        <v>1</v>
      </c>
      <c r="E44" s="11">
        <v>2</v>
      </c>
      <c r="F44" s="12">
        <v>1</v>
      </c>
      <c r="G44" s="11">
        <v>0</v>
      </c>
      <c r="H44" s="12">
        <v>1</v>
      </c>
      <c r="I44" s="11">
        <v>3</v>
      </c>
      <c r="J44" s="12">
        <v>7</v>
      </c>
      <c r="K44" s="11">
        <v>6</v>
      </c>
      <c r="L44" s="12">
        <v>25</v>
      </c>
      <c r="M44" s="11">
        <v>15</v>
      </c>
      <c r="N44" s="12">
        <v>25</v>
      </c>
      <c r="O44" s="11">
        <v>26</v>
      </c>
      <c r="P44" s="12">
        <v>60</v>
      </c>
      <c r="Q44" s="11">
        <v>86</v>
      </c>
    </row>
    <row r="45" spans="2:17" ht="17.25" thickTop="1" thickBot="1" x14ac:dyDescent="0.3">
      <c r="B45" s="16" t="s">
        <v>61</v>
      </c>
      <c r="C45" s="17">
        <v>1</v>
      </c>
      <c r="D45" s="18">
        <v>2</v>
      </c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  <c r="K45" s="17">
        <v>26</v>
      </c>
      <c r="L45" s="18">
        <v>15</v>
      </c>
      <c r="M45" s="17">
        <v>155</v>
      </c>
      <c r="N45" s="18">
        <v>38</v>
      </c>
      <c r="O45" s="17">
        <v>182</v>
      </c>
      <c r="P45" s="18">
        <v>55</v>
      </c>
      <c r="Q45" s="17">
        <v>237</v>
      </c>
    </row>
    <row r="46" spans="2:17" ht="17.25" thickTop="1" thickBot="1" x14ac:dyDescent="0.3">
      <c r="B46" s="10" t="s">
        <v>62</v>
      </c>
      <c r="C46" s="24">
        <v>1</v>
      </c>
      <c r="D46" s="25">
        <v>2</v>
      </c>
      <c r="E46" s="24">
        <v>0</v>
      </c>
      <c r="F46" s="25">
        <v>0</v>
      </c>
      <c r="G46" s="24">
        <v>0</v>
      </c>
      <c r="H46" s="25">
        <v>0</v>
      </c>
      <c r="I46" s="24">
        <v>0</v>
      </c>
      <c r="J46" s="25">
        <v>0</v>
      </c>
      <c r="K46" s="24">
        <v>26</v>
      </c>
      <c r="L46" s="25">
        <v>15</v>
      </c>
      <c r="M46" s="24">
        <v>155</v>
      </c>
      <c r="N46" s="25">
        <v>38</v>
      </c>
      <c r="O46" s="24">
        <v>182</v>
      </c>
      <c r="P46" s="25">
        <v>55</v>
      </c>
      <c r="Q46" s="24">
        <v>237</v>
      </c>
    </row>
    <row r="47" spans="2:17" ht="17.25" thickTop="1" thickBot="1" x14ac:dyDescent="0.3">
      <c r="B47" s="26" t="s">
        <v>63</v>
      </c>
      <c r="C47" s="27">
        <v>0</v>
      </c>
      <c r="D47" s="28">
        <v>1</v>
      </c>
      <c r="E47" s="27">
        <v>0</v>
      </c>
      <c r="F47" s="28">
        <v>0</v>
      </c>
      <c r="G47" s="27">
        <v>0</v>
      </c>
      <c r="H47" s="28">
        <v>0</v>
      </c>
      <c r="I47" s="27">
        <v>0</v>
      </c>
      <c r="J47" s="28">
        <v>5</v>
      </c>
      <c r="K47" s="27">
        <v>5</v>
      </c>
      <c r="L47" s="28">
        <v>19</v>
      </c>
      <c r="M47" s="27">
        <v>20</v>
      </c>
      <c r="N47" s="28">
        <v>36</v>
      </c>
      <c r="O47" s="27">
        <v>25</v>
      </c>
      <c r="P47" s="28">
        <v>61</v>
      </c>
      <c r="Q47" s="27">
        <v>86</v>
      </c>
    </row>
    <row r="48" spans="2:17" ht="15" customHeight="1" thickTop="1" thickBot="1" x14ac:dyDescent="0.3">
      <c r="B48" s="29" t="s">
        <v>63</v>
      </c>
      <c r="C48" s="30">
        <v>0</v>
      </c>
      <c r="D48" s="31">
        <v>1</v>
      </c>
      <c r="E48" s="32">
        <v>0</v>
      </c>
      <c r="F48" s="31">
        <v>0</v>
      </c>
      <c r="G48" s="32">
        <v>0</v>
      </c>
      <c r="H48" s="31">
        <v>0</v>
      </c>
      <c r="I48" s="32">
        <v>0</v>
      </c>
      <c r="J48" s="31">
        <v>5</v>
      </c>
      <c r="K48" s="32">
        <v>5</v>
      </c>
      <c r="L48" s="31">
        <v>19</v>
      </c>
      <c r="M48" s="32">
        <v>20</v>
      </c>
      <c r="N48" s="31">
        <v>36</v>
      </c>
      <c r="O48" s="32">
        <v>25</v>
      </c>
      <c r="P48" s="31">
        <v>61</v>
      </c>
      <c r="Q48" s="32">
        <v>86</v>
      </c>
    </row>
    <row r="49" spans="2:17" ht="19.5" thickBot="1" x14ac:dyDescent="0.3">
      <c r="B49" s="33" t="s">
        <v>73</v>
      </c>
      <c r="C49" s="34">
        <v>27</v>
      </c>
      <c r="D49" s="35">
        <v>65</v>
      </c>
      <c r="E49" s="34">
        <v>66</v>
      </c>
      <c r="F49" s="36">
        <v>177</v>
      </c>
      <c r="G49" s="34">
        <v>13</v>
      </c>
      <c r="H49" s="36">
        <v>13</v>
      </c>
      <c r="I49" s="34">
        <v>240</v>
      </c>
      <c r="J49" s="36">
        <v>484</v>
      </c>
      <c r="K49" s="34">
        <v>1512</v>
      </c>
      <c r="L49" s="36">
        <v>1783</v>
      </c>
      <c r="M49" s="34">
        <v>2916</v>
      </c>
      <c r="N49" s="36">
        <v>1691</v>
      </c>
      <c r="O49" s="34">
        <v>4774</v>
      </c>
      <c r="P49" s="36">
        <v>4213</v>
      </c>
      <c r="Q49" s="34">
        <v>8987</v>
      </c>
    </row>
    <row r="50" spans="2:17" ht="15" customHeight="1" x14ac:dyDescent="0.25">
      <c r="B50" s="38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38"/>
    </row>
    <row r="51" spans="2:17" ht="15" customHeight="1" thickBot="1" x14ac:dyDescent="0.3">
      <c r="B51" s="38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38"/>
    </row>
    <row r="52" spans="2:17" ht="19.5" thickBot="1" x14ac:dyDescent="0.3">
      <c r="B52" s="83"/>
      <c r="C52" s="348" t="str">
        <f>C6</f>
        <v>Promedios Acumulados 2023-1 por Género</v>
      </c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 t="s">
        <v>72</v>
      </c>
      <c r="P52" s="348"/>
      <c r="Q52" s="348" t="s">
        <v>73</v>
      </c>
    </row>
    <row r="53" spans="2:17" ht="15" customHeight="1" thickBot="1" x14ac:dyDescent="0.3">
      <c r="B53" s="348" t="s">
        <v>17</v>
      </c>
      <c r="C53" s="348" t="s">
        <v>18</v>
      </c>
      <c r="D53" s="348"/>
      <c r="E53" s="349" t="s">
        <v>19</v>
      </c>
      <c r="F53" s="349"/>
      <c r="G53" s="349" t="s">
        <v>20</v>
      </c>
      <c r="H53" s="349"/>
      <c r="I53" s="349" t="s">
        <v>21</v>
      </c>
      <c r="J53" s="349"/>
      <c r="K53" s="349" t="s">
        <v>22</v>
      </c>
      <c r="L53" s="349"/>
      <c r="M53" s="349" t="s">
        <v>23</v>
      </c>
      <c r="N53" s="349"/>
      <c r="O53" s="348"/>
      <c r="P53" s="348"/>
      <c r="Q53" s="348"/>
    </row>
    <row r="54" spans="2:17" ht="15.75" customHeight="1" thickBot="1" x14ac:dyDescent="0.3">
      <c r="B54" s="348"/>
      <c r="C54" s="66" t="s">
        <v>74</v>
      </c>
      <c r="D54" s="67" t="s">
        <v>75</v>
      </c>
      <c r="E54" s="66" t="s">
        <v>74</v>
      </c>
      <c r="F54" s="80" t="s">
        <v>75</v>
      </c>
      <c r="G54" s="66" t="s">
        <v>74</v>
      </c>
      <c r="H54" s="81" t="s">
        <v>75</v>
      </c>
      <c r="I54" s="66" t="s">
        <v>74</v>
      </c>
      <c r="J54" s="67" t="s">
        <v>75</v>
      </c>
      <c r="K54" s="66" t="s">
        <v>74</v>
      </c>
      <c r="L54" s="67" t="s">
        <v>75</v>
      </c>
      <c r="M54" s="66" t="s">
        <v>74</v>
      </c>
      <c r="N54" s="67" t="s">
        <v>75</v>
      </c>
      <c r="O54" s="66" t="s">
        <v>74</v>
      </c>
      <c r="P54" s="67" t="s">
        <v>75</v>
      </c>
      <c r="Q54" s="348"/>
    </row>
    <row r="55" spans="2:17" ht="16.5" thickBot="1" x14ac:dyDescent="0.3">
      <c r="B55" s="7" t="s">
        <v>25</v>
      </c>
      <c r="C55" s="216">
        <f t="shared" ref="C55:C95" si="0">IFERROR(C9/SUM(C9:D9),0)</f>
        <v>0.16666666666666666</v>
      </c>
      <c r="D55" s="217">
        <f t="shared" ref="D55" si="1">IFERROR(D9/SUM(C9:D9),0)</f>
        <v>0.83333333333333337</v>
      </c>
      <c r="E55" s="216">
        <f t="shared" ref="E55:E95" si="2">IFERROR(E9/SUM(E9:F9),0)</f>
        <v>0.13043478260869565</v>
      </c>
      <c r="F55" s="217">
        <f t="shared" ref="F55" si="3">IFERROR(F9/SUM(E9:F9),0)</f>
        <v>0.86956521739130432</v>
      </c>
      <c r="G55" s="216">
        <f t="shared" ref="G55:G95" si="4">IFERROR(G9/SUM(G9:H9),0)</f>
        <v>1</v>
      </c>
      <c r="H55" s="217">
        <f t="shared" ref="H55" si="5">IFERROR(H9/SUM(G9:H9),0)</f>
        <v>0</v>
      </c>
      <c r="I55" s="216">
        <f t="shared" ref="I55:I95" si="6">IFERROR(I9/SUM(I9:J9),0)</f>
        <v>0.29577464788732394</v>
      </c>
      <c r="J55" s="217">
        <f t="shared" ref="J55" si="7">IFERROR(J9/SUM(I9:J9),0)</f>
        <v>0.70422535211267601</v>
      </c>
      <c r="K55" s="216">
        <f t="shared" ref="K55:K95" si="8">IFERROR(K9/SUM(K9:L9),0)</f>
        <v>0.31970260223048325</v>
      </c>
      <c r="L55" s="217">
        <f t="shared" ref="L55" si="9">IFERROR(L9/SUM(K9:L9),0)</f>
        <v>0.6802973977695167</v>
      </c>
      <c r="M55" s="216">
        <f t="shared" ref="M55:M95" si="10">IFERROR(M9/SUM(M9:N9),0)</f>
        <v>0.59647058823529409</v>
      </c>
      <c r="N55" s="217">
        <f t="shared" ref="N55" si="11">IFERROR(N9/SUM(M9:N9),0)</f>
        <v>0.40352941176470586</v>
      </c>
      <c r="O55" s="216">
        <f t="shared" ref="O55:O95" si="12">IFERROR(O9/SUM(O9:P9),0)</f>
        <v>0.47224080267558527</v>
      </c>
      <c r="P55" s="217">
        <f t="shared" ref="P55" si="13">IFERROR(P9/SUM(O9:P9),0)</f>
        <v>0.52775919732441468</v>
      </c>
      <c r="Q55" s="133">
        <f t="shared" ref="Q55:Q95" si="14">Q9</f>
        <v>1495</v>
      </c>
    </row>
    <row r="56" spans="2:17" ht="17.25" thickTop="1" thickBot="1" x14ac:dyDescent="0.3">
      <c r="B56" s="10" t="s">
        <v>26</v>
      </c>
      <c r="C56" s="88">
        <f t="shared" si="0"/>
        <v>0</v>
      </c>
      <c r="D56" s="89">
        <f t="shared" ref="D56:D95" si="15">IFERROR(D10/SUM(C10:D10),0)</f>
        <v>1</v>
      </c>
      <c r="E56" s="88">
        <f t="shared" si="2"/>
        <v>0.15384615384615385</v>
      </c>
      <c r="F56" s="89">
        <f t="shared" ref="F56:F95" si="16">IFERROR(F10/SUM(E10:F10),0)</f>
        <v>0.84615384615384615</v>
      </c>
      <c r="G56" s="88">
        <f t="shared" si="4"/>
        <v>0</v>
      </c>
      <c r="H56" s="89">
        <f t="shared" ref="H56:H95" si="17">IFERROR(H10/SUM(G10:H10),0)</f>
        <v>0</v>
      </c>
      <c r="I56" s="88">
        <f t="shared" si="6"/>
        <v>0.33333333333333331</v>
      </c>
      <c r="J56" s="89">
        <f t="shared" ref="J56:J95" si="18">IFERROR(J10/SUM(I10:J10),0)</f>
        <v>0.66666666666666663</v>
      </c>
      <c r="K56" s="88">
        <f t="shared" si="8"/>
        <v>0.25589225589225589</v>
      </c>
      <c r="L56" s="89">
        <f t="shared" ref="L56:L95" si="19">IFERROR(L10/SUM(K10:L10),0)</f>
        <v>0.74410774410774416</v>
      </c>
      <c r="M56" s="88">
        <f t="shared" si="10"/>
        <v>0.51734104046242779</v>
      </c>
      <c r="N56" s="89">
        <f t="shared" ref="N56:N95" si="20">IFERROR(N10/SUM(M10:N10),0)</f>
        <v>0.48265895953757226</v>
      </c>
      <c r="O56" s="88">
        <f t="shared" si="12"/>
        <v>0.38549075391180654</v>
      </c>
      <c r="P56" s="89">
        <f t="shared" ref="P56:P95" si="21">IFERROR(P10/SUM(O10:P10),0)</f>
        <v>0.61450924608819346</v>
      </c>
      <c r="Q56" s="134">
        <f t="shared" si="14"/>
        <v>703</v>
      </c>
    </row>
    <row r="57" spans="2:17" ht="17.25" thickTop="1" thickBot="1" x14ac:dyDescent="0.3">
      <c r="B57" s="10" t="s">
        <v>27</v>
      </c>
      <c r="C57" s="88">
        <f t="shared" si="0"/>
        <v>0.2</v>
      </c>
      <c r="D57" s="89">
        <f t="shared" si="15"/>
        <v>0.8</v>
      </c>
      <c r="E57" s="88">
        <f t="shared" si="2"/>
        <v>0</v>
      </c>
      <c r="F57" s="89">
        <f t="shared" si="16"/>
        <v>1</v>
      </c>
      <c r="G57" s="88">
        <f t="shared" si="4"/>
        <v>0</v>
      </c>
      <c r="H57" s="89">
        <f t="shared" si="17"/>
        <v>0</v>
      </c>
      <c r="I57" s="88">
        <f t="shared" si="6"/>
        <v>0.15384615384615385</v>
      </c>
      <c r="J57" s="89">
        <f t="shared" si="18"/>
        <v>0.84615384615384615</v>
      </c>
      <c r="K57" s="88">
        <f t="shared" si="8"/>
        <v>0.35374149659863946</v>
      </c>
      <c r="L57" s="89">
        <f t="shared" si="19"/>
        <v>0.6462585034013606</v>
      </c>
      <c r="M57" s="88">
        <f t="shared" si="10"/>
        <v>0.6811594202898551</v>
      </c>
      <c r="N57" s="89">
        <f t="shared" si="20"/>
        <v>0.3188405797101449</v>
      </c>
      <c r="O57" s="88">
        <f t="shared" si="12"/>
        <v>0.57606837606837602</v>
      </c>
      <c r="P57" s="89">
        <f t="shared" si="21"/>
        <v>0.42393162393162392</v>
      </c>
      <c r="Q57" s="134">
        <f t="shared" si="14"/>
        <v>585</v>
      </c>
    </row>
    <row r="58" spans="2:17" ht="17.25" thickTop="1" thickBot="1" x14ac:dyDescent="0.3">
      <c r="B58" s="10" t="s">
        <v>28</v>
      </c>
      <c r="C58" s="90">
        <f t="shared" si="0"/>
        <v>0.5</v>
      </c>
      <c r="D58" s="91">
        <f t="shared" si="15"/>
        <v>0.5</v>
      </c>
      <c r="E58" s="90">
        <f t="shared" si="2"/>
        <v>0.25</v>
      </c>
      <c r="F58" s="91">
        <f t="shared" si="16"/>
        <v>0.75</v>
      </c>
      <c r="G58" s="90">
        <f t="shared" si="4"/>
        <v>1</v>
      </c>
      <c r="H58" s="91">
        <f t="shared" si="17"/>
        <v>0</v>
      </c>
      <c r="I58" s="90">
        <f t="shared" si="6"/>
        <v>0.3125</v>
      </c>
      <c r="J58" s="91">
        <f t="shared" si="18"/>
        <v>0.6875</v>
      </c>
      <c r="K58" s="90">
        <f t="shared" si="8"/>
        <v>0.46808510638297873</v>
      </c>
      <c r="L58" s="91">
        <f t="shared" si="19"/>
        <v>0.53191489361702127</v>
      </c>
      <c r="M58" s="90">
        <f t="shared" si="10"/>
        <v>0.51111111111111107</v>
      </c>
      <c r="N58" s="91">
        <f t="shared" si="20"/>
        <v>0.48888888888888887</v>
      </c>
      <c r="O58" s="90">
        <f t="shared" si="12"/>
        <v>0.47342995169082125</v>
      </c>
      <c r="P58" s="91">
        <f t="shared" si="21"/>
        <v>0.52657004830917875</v>
      </c>
      <c r="Q58" s="135">
        <f t="shared" si="14"/>
        <v>207</v>
      </c>
    </row>
    <row r="59" spans="2:17" ht="39" customHeight="1" thickTop="1" thickBot="1" x14ac:dyDescent="0.3">
      <c r="B59" s="70" t="s">
        <v>65</v>
      </c>
      <c r="C59" s="92">
        <f t="shared" si="0"/>
        <v>0.52941176470588236</v>
      </c>
      <c r="D59" s="93">
        <f t="shared" si="15"/>
        <v>0.47058823529411764</v>
      </c>
      <c r="E59" s="92">
        <f t="shared" si="2"/>
        <v>0.44</v>
      </c>
      <c r="F59" s="93">
        <f t="shared" si="16"/>
        <v>0.56000000000000005</v>
      </c>
      <c r="G59" s="92">
        <f t="shared" si="4"/>
        <v>0.8</v>
      </c>
      <c r="H59" s="93">
        <f t="shared" si="17"/>
        <v>0.2</v>
      </c>
      <c r="I59" s="92">
        <f t="shared" si="6"/>
        <v>0.4935064935064935</v>
      </c>
      <c r="J59" s="93">
        <f t="shared" si="18"/>
        <v>0.50649350649350644</v>
      </c>
      <c r="K59" s="92">
        <f t="shared" si="8"/>
        <v>0.58024691358024694</v>
      </c>
      <c r="L59" s="93">
        <f t="shared" si="19"/>
        <v>0.41975308641975306</v>
      </c>
      <c r="M59" s="92">
        <f t="shared" si="10"/>
        <v>0.68736141906873616</v>
      </c>
      <c r="N59" s="93">
        <f t="shared" si="20"/>
        <v>0.31263858093126384</v>
      </c>
      <c r="O59" s="92">
        <f t="shared" si="12"/>
        <v>0.62291434927697442</v>
      </c>
      <c r="P59" s="93">
        <f t="shared" si="21"/>
        <v>0.37708565072302558</v>
      </c>
      <c r="Q59" s="136">
        <f t="shared" si="14"/>
        <v>899</v>
      </c>
    </row>
    <row r="60" spans="2:17" ht="17.25" thickTop="1" thickBot="1" x14ac:dyDescent="0.3">
      <c r="B60" s="10" t="s">
        <v>30</v>
      </c>
      <c r="C60" s="88">
        <f t="shared" si="0"/>
        <v>0.5</v>
      </c>
      <c r="D60" s="89">
        <f t="shared" si="15"/>
        <v>0.5</v>
      </c>
      <c r="E60" s="88">
        <f t="shared" si="2"/>
        <v>0.43478260869565216</v>
      </c>
      <c r="F60" s="89">
        <f t="shared" si="16"/>
        <v>0.56521739130434778</v>
      </c>
      <c r="G60" s="88">
        <f t="shared" si="4"/>
        <v>0.8</v>
      </c>
      <c r="H60" s="89">
        <f t="shared" si="17"/>
        <v>0.2</v>
      </c>
      <c r="I60" s="88">
        <f t="shared" si="6"/>
        <v>0.53731343283582089</v>
      </c>
      <c r="J60" s="89">
        <f t="shared" si="18"/>
        <v>0.46268656716417911</v>
      </c>
      <c r="K60" s="88">
        <f t="shared" si="8"/>
        <v>0.58208955223880599</v>
      </c>
      <c r="L60" s="89">
        <f t="shared" si="19"/>
        <v>0.41791044776119401</v>
      </c>
      <c r="M60" s="88">
        <f t="shared" si="10"/>
        <v>0.63228699551569512</v>
      </c>
      <c r="N60" s="89">
        <f t="shared" si="20"/>
        <v>0.36771300448430494</v>
      </c>
      <c r="O60" s="88">
        <f t="shared" si="12"/>
        <v>0.59</v>
      </c>
      <c r="P60" s="89">
        <f t="shared" si="21"/>
        <v>0.41</v>
      </c>
      <c r="Q60" s="134">
        <f t="shared" si="14"/>
        <v>600</v>
      </c>
    </row>
    <row r="61" spans="2:17" ht="17.25" thickTop="1" thickBot="1" x14ac:dyDescent="0.3">
      <c r="B61" s="10" t="s">
        <v>31</v>
      </c>
      <c r="C61" s="88">
        <f t="shared" si="0"/>
        <v>0</v>
      </c>
      <c r="D61" s="89">
        <f t="shared" si="15"/>
        <v>1</v>
      </c>
      <c r="E61" s="88">
        <f t="shared" si="2"/>
        <v>0.5</v>
      </c>
      <c r="F61" s="89">
        <f t="shared" si="16"/>
        <v>0.5</v>
      </c>
      <c r="G61" s="88">
        <f t="shared" si="4"/>
        <v>0</v>
      </c>
      <c r="H61" s="89">
        <f t="shared" si="17"/>
        <v>0</v>
      </c>
      <c r="I61" s="88">
        <f t="shared" si="6"/>
        <v>0.5</v>
      </c>
      <c r="J61" s="89">
        <f t="shared" si="18"/>
        <v>0.5</v>
      </c>
      <c r="K61" s="88">
        <f t="shared" si="8"/>
        <v>0.5</v>
      </c>
      <c r="L61" s="89">
        <f t="shared" si="19"/>
        <v>0.5</v>
      </c>
      <c r="M61" s="88">
        <f t="shared" si="10"/>
        <v>0.6</v>
      </c>
      <c r="N61" s="89">
        <f t="shared" si="20"/>
        <v>0.4</v>
      </c>
      <c r="O61" s="88">
        <f t="shared" si="12"/>
        <v>0.56310679611650483</v>
      </c>
      <c r="P61" s="89">
        <f t="shared" si="21"/>
        <v>0.43689320388349512</v>
      </c>
      <c r="Q61" s="134">
        <f t="shared" si="14"/>
        <v>103</v>
      </c>
    </row>
    <row r="62" spans="2:17" ht="17.25" thickTop="1" thickBot="1" x14ac:dyDescent="0.3">
      <c r="B62" s="10" t="s">
        <v>32</v>
      </c>
      <c r="C62" s="88">
        <f t="shared" si="0"/>
        <v>1</v>
      </c>
      <c r="D62" s="89">
        <f t="shared" si="15"/>
        <v>0</v>
      </c>
      <c r="E62" s="88">
        <f t="shared" si="2"/>
        <v>0</v>
      </c>
      <c r="F62" s="89">
        <f t="shared" si="16"/>
        <v>0</v>
      </c>
      <c r="G62" s="88">
        <f t="shared" si="4"/>
        <v>0</v>
      </c>
      <c r="H62" s="89">
        <f t="shared" si="17"/>
        <v>0</v>
      </c>
      <c r="I62" s="88">
        <f t="shared" si="6"/>
        <v>0</v>
      </c>
      <c r="J62" s="89">
        <f t="shared" si="18"/>
        <v>1</v>
      </c>
      <c r="K62" s="88">
        <f t="shared" si="8"/>
        <v>0.6333333333333333</v>
      </c>
      <c r="L62" s="89">
        <f t="shared" si="19"/>
        <v>0.36666666666666664</v>
      </c>
      <c r="M62" s="88">
        <f t="shared" si="10"/>
        <v>0.80379746835443033</v>
      </c>
      <c r="N62" s="89">
        <f t="shared" si="20"/>
        <v>0.19620253164556961</v>
      </c>
      <c r="O62" s="88">
        <f t="shared" si="12"/>
        <v>0.75510204081632648</v>
      </c>
      <c r="P62" s="89">
        <f t="shared" si="21"/>
        <v>0.24489795918367346</v>
      </c>
      <c r="Q62" s="134">
        <f t="shared" si="14"/>
        <v>196</v>
      </c>
    </row>
    <row r="63" spans="2:17" ht="17.25" thickTop="1" thickBot="1" x14ac:dyDescent="0.3">
      <c r="B63" s="16" t="s">
        <v>33</v>
      </c>
      <c r="C63" s="94">
        <f t="shared" si="0"/>
        <v>0.7</v>
      </c>
      <c r="D63" s="95">
        <f t="shared" si="15"/>
        <v>0.3</v>
      </c>
      <c r="E63" s="94">
        <f t="shared" si="2"/>
        <v>0.46153846153846156</v>
      </c>
      <c r="F63" s="95">
        <f t="shared" si="16"/>
        <v>0.53846153846153844</v>
      </c>
      <c r="G63" s="94">
        <f t="shared" si="4"/>
        <v>0.8</v>
      </c>
      <c r="H63" s="95">
        <f t="shared" si="17"/>
        <v>0.2</v>
      </c>
      <c r="I63" s="94">
        <f t="shared" si="6"/>
        <v>0.57731958762886593</v>
      </c>
      <c r="J63" s="95">
        <f t="shared" si="18"/>
        <v>0.42268041237113402</v>
      </c>
      <c r="K63" s="94">
        <f t="shared" si="8"/>
        <v>0.64064602960969042</v>
      </c>
      <c r="L63" s="95">
        <f t="shared" si="19"/>
        <v>0.35935397039030953</v>
      </c>
      <c r="M63" s="94">
        <f t="shared" si="10"/>
        <v>0.66431095406360419</v>
      </c>
      <c r="N63" s="95">
        <f t="shared" si="20"/>
        <v>0.33568904593639576</v>
      </c>
      <c r="O63" s="94">
        <f t="shared" si="12"/>
        <v>0.64178082191780816</v>
      </c>
      <c r="P63" s="95">
        <f t="shared" si="21"/>
        <v>0.35821917808219178</v>
      </c>
      <c r="Q63" s="137">
        <f t="shared" si="14"/>
        <v>1460</v>
      </c>
    </row>
    <row r="64" spans="2:17" ht="17.25" thickTop="1" thickBot="1" x14ac:dyDescent="0.3">
      <c r="B64" s="10" t="s">
        <v>34</v>
      </c>
      <c r="C64" s="88">
        <f t="shared" si="0"/>
        <v>0.33333333333333331</v>
      </c>
      <c r="D64" s="89">
        <f t="shared" si="15"/>
        <v>0.66666666666666663</v>
      </c>
      <c r="E64" s="88">
        <f t="shared" si="2"/>
        <v>0.375</v>
      </c>
      <c r="F64" s="89">
        <f t="shared" si="16"/>
        <v>0.625</v>
      </c>
      <c r="G64" s="88">
        <f t="shared" si="4"/>
        <v>1</v>
      </c>
      <c r="H64" s="89">
        <f t="shared" si="17"/>
        <v>0</v>
      </c>
      <c r="I64" s="88">
        <f t="shared" si="6"/>
        <v>0.54716981132075471</v>
      </c>
      <c r="J64" s="89">
        <f t="shared" si="18"/>
        <v>0.45283018867924529</v>
      </c>
      <c r="K64" s="88">
        <f t="shared" si="8"/>
        <v>0.58256029684601118</v>
      </c>
      <c r="L64" s="89">
        <f t="shared" si="19"/>
        <v>0.41743970315398887</v>
      </c>
      <c r="M64" s="88">
        <f t="shared" si="10"/>
        <v>0.63034188034188032</v>
      </c>
      <c r="N64" s="89">
        <f t="shared" si="20"/>
        <v>0.36965811965811968</v>
      </c>
      <c r="O64" s="88">
        <f t="shared" si="12"/>
        <v>0.5972477064220183</v>
      </c>
      <c r="P64" s="89">
        <f t="shared" si="21"/>
        <v>0.40275229357798165</v>
      </c>
      <c r="Q64" s="134">
        <f t="shared" si="14"/>
        <v>1090</v>
      </c>
    </row>
    <row r="65" spans="2:17" ht="17.25" thickTop="1" thickBot="1" x14ac:dyDescent="0.3">
      <c r="B65" s="10" t="s">
        <v>35</v>
      </c>
      <c r="C65" s="88">
        <f t="shared" si="0"/>
        <v>1</v>
      </c>
      <c r="D65" s="89">
        <f t="shared" si="15"/>
        <v>0</v>
      </c>
      <c r="E65" s="88">
        <f t="shared" si="2"/>
        <v>1</v>
      </c>
      <c r="F65" s="89">
        <f t="shared" si="16"/>
        <v>0</v>
      </c>
      <c r="G65" s="88">
        <f t="shared" si="4"/>
        <v>0</v>
      </c>
      <c r="H65" s="89">
        <f t="shared" si="17"/>
        <v>0</v>
      </c>
      <c r="I65" s="88">
        <f t="shared" si="6"/>
        <v>1</v>
      </c>
      <c r="J65" s="89">
        <f t="shared" si="18"/>
        <v>0</v>
      </c>
      <c r="K65" s="88">
        <f t="shared" si="8"/>
        <v>0.86363636363636365</v>
      </c>
      <c r="L65" s="89">
        <f t="shared" si="19"/>
        <v>0.13636363636363635</v>
      </c>
      <c r="M65" s="88">
        <f t="shared" si="10"/>
        <v>0.875</v>
      </c>
      <c r="N65" s="89">
        <f t="shared" si="20"/>
        <v>0.125</v>
      </c>
      <c r="O65" s="88">
        <f t="shared" si="12"/>
        <v>0.875</v>
      </c>
      <c r="P65" s="89">
        <f t="shared" si="21"/>
        <v>0.125</v>
      </c>
      <c r="Q65" s="134">
        <f t="shared" si="14"/>
        <v>176</v>
      </c>
    </row>
    <row r="66" spans="2:17" ht="17.25" thickTop="1" thickBot="1" x14ac:dyDescent="0.3">
      <c r="B66" s="10" t="s">
        <v>36</v>
      </c>
      <c r="C66" s="88">
        <f t="shared" si="0"/>
        <v>0.75</v>
      </c>
      <c r="D66" s="89">
        <f t="shared" si="15"/>
        <v>0.25</v>
      </c>
      <c r="E66" s="88">
        <f t="shared" si="2"/>
        <v>0.53846153846153844</v>
      </c>
      <c r="F66" s="89">
        <f t="shared" si="16"/>
        <v>0.46153846153846156</v>
      </c>
      <c r="G66" s="88">
        <f t="shared" si="4"/>
        <v>0.5</v>
      </c>
      <c r="H66" s="89">
        <f t="shared" si="17"/>
        <v>0.5</v>
      </c>
      <c r="I66" s="88">
        <f t="shared" si="6"/>
        <v>0.5641025641025641</v>
      </c>
      <c r="J66" s="89">
        <f t="shared" si="18"/>
        <v>0.4358974358974359</v>
      </c>
      <c r="K66" s="88">
        <f t="shared" si="8"/>
        <v>0.71276595744680848</v>
      </c>
      <c r="L66" s="89">
        <f t="shared" si="19"/>
        <v>0.28723404255319152</v>
      </c>
      <c r="M66" s="88">
        <f t="shared" si="10"/>
        <v>0.76190476190476186</v>
      </c>
      <c r="N66" s="89">
        <f t="shared" si="20"/>
        <v>0.23809523809523808</v>
      </c>
      <c r="O66" s="88">
        <f t="shared" si="12"/>
        <v>0.68041237113402064</v>
      </c>
      <c r="P66" s="89">
        <f t="shared" si="21"/>
        <v>0.31958762886597936</v>
      </c>
      <c r="Q66" s="134">
        <f t="shared" si="14"/>
        <v>194</v>
      </c>
    </row>
    <row r="67" spans="2:17" ht="17.25" thickTop="1" thickBot="1" x14ac:dyDescent="0.3">
      <c r="B67" s="19" t="s">
        <v>37</v>
      </c>
      <c r="C67" s="86">
        <f t="shared" si="0"/>
        <v>0.12820512820512819</v>
      </c>
      <c r="D67" s="87">
        <f t="shared" si="15"/>
        <v>0.87179487179487181</v>
      </c>
      <c r="E67" s="86">
        <f t="shared" si="2"/>
        <v>0.19166666666666668</v>
      </c>
      <c r="F67" s="87">
        <f t="shared" si="16"/>
        <v>0.80833333333333335</v>
      </c>
      <c r="G67" s="86">
        <f t="shared" si="4"/>
        <v>0.25</v>
      </c>
      <c r="H67" s="87">
        <f t="shared" si="17"/>
        <v>0.75</v>
      </c>
      <c r="I67" s="86">
        <f t="shared" si="6"/>
        <v>0.22252747252747251</v>
      </c>
      <c r="J67" s="87">
        <f t="shared" si="18"/>
        <v>0.77747252747252749</v>
      </c>
      <c r="K67" s="86">
        <f t="shared" si="8"/>
        <v>0.29774127310061604</v>
      </c>
      <c r="L67" s="87">
        <f t="shared" si="19"/>
        <v>0.70225872689938396</v>
      </c>
      <c r="M67" s="86">
        <f t="shared" si="10"/>
        <v>0.32456140350877194</v>
      </c>
      <c r="N67" s="87">
        <f t="shared" si="20"/>
        <v>0.67543859649122806</v>
      </c>
      <c r="O67" s="86">
        <f t="shared" si="12"/>
        <v>0.28651928912006935</v>
      </c>
      <c r="P67" s="87">
        <f t="shared" si="21"/>
        <v>0.71348071087993059</v>
      </c>
      <c r="Q67" s="138">
        <f t="shared" si="14"/>
        <v>2307</v>
      </c>
    </row>
    <row r="68" spans="2:17" ht="17.25" thickTop="1" thickBot="1" x14ac:dyDescent="0.3">
      <c r="B68" s="20" t="s">
        <v>38</v>
      </c>
      <c r="C68" s="96">
        <f t="shared" si="0"/>
        <v>7.6923076923076927E-2</v>
      </c>
      <c r="D68" s="97">
        <f t="shared" si="15"/>
        <v>0.92307692307692313</v>
      </c>
      <c r="E68" s="96">
        <f t="shared" si="2"/>
        <v>0.28125</v>
      </c>
      <c r="F68" s="97">
        <f t="shared" si="16"/>
        <v>0.71875</v>
      </c>
      <c r="G68" s="96">
        <f t="shared" si="4"/>
        <v>0.25</v>
      </c>
      <c r="H68" s="97">
        <f t="shared" si="17"/>
        <v>0.75</v>
      </c>
      <c r="I68" s="96">
        <f t="shared" si="6"/>
        <v>0.25</v>
      </c>
      <c r="J68" s="97">
        <f t="shared" si="18"/>
        <v>0.75</v>
      </c>
      <c r="K68" s="96">
        <f t="shared" si="8"/>
        <v>0.27363184079601988</v>
      </c>
      <c r="L68" s="97">
        <f t="shared" si="19"/>
        <v>0.72636815920398012</v>
      </c>
      <c r="M68" s="96">
        <f t="shared" si="10"/>
        <v>0.36666666666666664</v>
      </c>
      <c r="N68" s="97">
        <f t="shared" si="20"/>
        <v>0.6333333333333333</v>
      </c>
      <c r="O68" s="96">
        <f t="shared" si="12"/>
        <v>0.29303278688524592</v>
      </c>
      <c r="P68" s="97">
        <f t="shared" si="21"/>
        <v>0.70696721311475408</v>
      </c>
      <c r="Q68" s="139">
        <f t="shared" si="14"/>
        <v>488</v>
      </c>
    </row>
    <row r="69" spans="2:17" ht="17.25" thickTop="1" thickBot="1" x14ac:dyDescent="0.3">
      <c r="B69" s="10" t="s">
        <v>39</v>
      </c>
      <c r="C69" s="88">
        <f t="shared" si="0"/>
        <v>9.0909090909090912E-2</v>
      </c>
      <c r="D69" s="89">
        <f t="shared" si="15"/>
        <v>0.90909090909090906</v>
      </c>
      <c r="E69" s="88">
        <f t="shared" si="2"/>
        <v>0.15384615384615385</v>
      </c>
      <c r="F69" s="89">
        <f t="shared" si="16"/>
        <v>0.84615384615384615</v>
      </c>
      <c r="G69" s="88">
        <f t="shared" si="4"/>
        <v>0</v>
      </c>
      <c r="H69" s="89">
        <f t="shared" si="17"/>
        <v>1</v>
      </c>
      <c r="I69" s="88">
        <f t="shared" si="6"/>
        <v>8.4507042253521125E-2</v>
      </c>
      <c r="J69" s="89">
        <f t="shared" si="18"/>
        <v>0.91549295774647887</v>
      </c>
      <c r="K69" s="88">
        <f t="shared" si="8"/>
        <v>0.20772946859903382</v>
      </c>
      <c r="L69" s="89">
        <f t="shared" si="19"/>
        <v>0.79227053140096615</v>
      </c>
      <c r="M69" s="88">
        <f t="shared" si="10"/>
        <v>0.22115384615384615</v>
      </c>
      <c r="N69" s="89">
        <f t="shared" si="20"/>
        <v>0.77884615384615385</v>
      </c>
      <c r="O69" s="88">
        <f t="shared" si="12"/>
        <v>0.18994413407821228</v>
      </c>
      <c r="P69" s="89">
        <f t="shared" si="21"/>
        <v>0.81005586592178769</v>
      </c>
      <c r="Q69" s="134">
        <f t="shared" si="14"/>
        <v>537</v>
      </c>
    </row>
    <row r="70" spans="2:17" ht="17.25" thickTop="1" thickBot="1" x14ac:dyDescent="0.3">
      <c r="B70" s="10" t="s">
        <v>40</v>
      </c>
      <c r="C70" s="88">
        <f t="shared" si="0"/>
        <v>0.5</v>
      </c>
      <c r="D70" s="89">
        <f t="shared" si="15"/>
        <v>0.5</v>
      </c>
      <c r="E70" s="88">
        <f t="shared" si="2"/>
        <v>0</v>
      </c>
      <c r="F70" s="89">
        <f t="shared" si="16"/>
        <v>1</v>
      </c>
      <c r="G70" s="88">
        <f t="shared" si="4"/>
        <v>1</v>
      </c>
      <c r="H70" s="89">
        <f t="shared" si="17"/>
        <v>0</v>
      </c>
      <c r="I70" s="88">
        <f t="shared" si="6"/>
        <v>0.14285714285714285</v>
      </c>
      <c r="J70" s="89">
        <f t="shared" si="18"/>
        <v>0.8571428571428571</v>
      </c>
      <c r="K70" s="88">
        <f t="shared" si="8"/>
        <v>0.29629629629629628</v>
      </c>
      <c r="L70" s="89">
        <f t="shared" si="19"/>
        <v>0.70370370370370372</v>
      </c>
      <c r="M70" s="88">
        <f t="shared" si="10"/>
        <v>0.26829268292682928</v>
      </c>
      <c r="N70" s="89">
        <f t="shared" si="20"/>
        <v>0.73170731707317072</v>
      </c>
      <c r="O70" s="88">
        <f t="shared" si="12"/>
        <v>0.26016260162601629</v>
      </c>
      <c r="P70" s="89">
        <f t="shared" si="21"/>
        <v>0.73983739837398377</v>
      </c>
      <c r="Q70" s="134">
        <f t="shared" si="14"/>
        <v>123</v>
      </c>
    </row>
    <row r="71" spans="2:17" ht="17.25" thickTop="1" thickBot="1" x14ac:dyDescent="0.3">
      <c r="B71" s="20" t="s">
        <v>41</v>
      </c>
      <c r="C71" s="96">
        <f t="shared" si="0"/>
        <v>0</v>
      </c>
      <c r="D71" s="97">
        <f t="shared" si="15"/>
        <v>1</v>
      </c>
      <c r="E71" s="96">
        <f t="shared" si="2"/>
        <v>0.33333333333333331</v>
      </c>
      <c r="F71" s="97">
        <f t="shared" si="16"/>
        <v>0.66666666666666663</v>
      </c>
      <c r="G71" s="96">
        <f t="shared" si="4"/>
        <v>0</v>
      </c>
      <c r="H71" s="97">
        <f t="shared" si="17"/>
        <v>1</v>
      </c>
      <c r="I71" s="96">
        <f t="shared" si="6"/>
        <v>5.5555555555555552E-2</v>
      </c>
      <c r="J71" s="97">
        <f t="shared" si="18"/>
        <v>0.94444444444444442</v>
      </c>
      <c r="K71" s="96">
        <f t="shared" si="8"/>
        <v>0.16666666666666666</v>
      </c>
      <c r="L71" s="97">
        <f t="shared" si="19"/>
        <v>0.83333333333333337</v>
      </c>
      <c r="M71" s="96">
        <f t="shared" si="10"/>
        <v>0.15730337078651685</v>
      </c>
      <c r="N71" s="97">
        <f t="shared" si="20"/>
        <v>0.84269662921348309</v>
      </c>
      <c r="O71" s="96">
        <f t="shared" si="12"/>
        <v>0.15346534653465346</v>
      </c>
      <c r="P71" s="97">
        <f t="shared" si="21"/>
        <v>0.84653465346534651</v>
      </c>
      <c r="Q71" s="139">
        <f t="shared" si="14"/>
        <v>202</v>
      </c>
    </row>
    <row r="72" spans="2:17" ht="17.25" thickTop="1" thickBot="1" x14ac:dyDescent="0.3">
      <c r="B72" s="10" t="s">
        <v>42</v>
      </c>
      <c r="C72" s="88">
        <f t="shared" si="0"/>
        <v>0.4</v>
      </c>
      <c r="D72" s="89">
        <f t="shared" si="15"/>
        <v>0.6</v>
      </c>
      <c r="E72" s="88">
        <f t="shared" si="2"/>
        <v>0.2</v>
      </c>
      <c r="F72" s="89">
        <f t="shared" si="16"/>
        <v>0.8</v>
      </c>
      <c r="G72" s="88">
        <f t="shared" si="4"/>
        <v>0</v>
      </c>
      <c r="H72" s="89">
        <f t="shared" si="17"/>
        <v>1</v>
      </c>
      <c r="I72" s="88">
        <f t="shared" si="6"/>
        <v>0.37735849056603776</v>
      </c>
      <c r="J72" s="89">
        <f t="shared" si="18"/>
        <v>0.62264150943396224</v>
      </c>
      <c r="K72" s="88">
        <f t="shared" si="8"/>
        <v>0.47535211267605632</v>
      </c>
      <c r="L72" s="89">
        <f t="shared" si="19"/>
        <v>0.52464788732394363</v>
      </c>
      <c r="M72" s="88">
        <f t="shared" si="10"/>
        <v>0.56185567010309279</v>
      </c>
      <c r="N72" s="89">
        <f t="shared" si="20"/>
        <v>0.43814432989690721</v>
      </c>
      <c r="O72" s="88">
        <f t="shared" si="12"/>
        <v>0.47385620915032678</v>
      </c>
      <c r="P72" s="89">
        <f t="shared" si="21"/>
        <v>0.52614379084967322</v>
      </c>
      <c r="Q72" s="134">
        <f t="shared" si="14"/>
        <v>612</v>
      </c>
    </row>
    <row r="73" spans="2:17" ht="17.25" thickTop="1" thickBot="1" x14ac:dyDescent="0.3">
      <c r="B73" s="10" t="s">
        <v>43</v>
      </c>
      <c r="C73" s="88">
        <f t="shared" si="0"/>
        <v>0</v>
      </c>
      <c r="D73" s="89">
        <f t="shared" si="15"/>
        <v>1</v>
      </c>
      <c r="E73" s="88">
        <f t="shared" si="2"/>
        <v>0.13636363636363635</v>
      </c>
      <c r="F73" s="89">
        <f t="shared" si="16"/>
        <v>0.86363636363636365</v>
      </c>
      <c r="G73" s="88">
        <f t="shared" si="4"/>
        <v>0.5</v>
      </c>
      <c r="H73" s="89">
        <f t="shared" si="17"/>
        <v>0.5</v>
      </c>
      <c r="I73" s="88">
        <f t="shared" si="6"/>
        <v>0.15</v>
      </c>
      <c r="J73" s="89">
        <f t="shared" si="18"/>
        <v>0.85</v>
      </c>
      <c r="K73" s="88">
        <f t="shared" si="8"/>
        <v>0.18840579710144928</v>
      </c>
      <c r="L73" s="89">
        <f t="shared" si="19"/>
        <v>0.81159420289855078</v>
      </c>
      <c r="M73" s="88">
        <f t="shared" si="10"/>
        <v>0.20689655172413793</v>
      </c>
      <c r="N73" s="89">
        <f t="shared" si="20"/>
        <v>0.7931034482758621</v>
      </c>
      <c r="O73" s="88">
        <f t="shared" si="12"/>
        <v>0.18260869565217391</v>
      </c>
      <c r="P73" s="89">
        <f t="shared" si="21"/>
        <v>0.81739130434782614</v>
      </c>
      <c r="Q73" s="134">
        <f t="shared" si="14"/>
        <v>345</v>
      </c>
    </row>
    <row r="74" spans="2:17" ht="37.5" customHeight="1" thickTop="1" thickBot="1" x14ac:dyDescent="0.3">
      <c r="B74" s="23" t="s">
        <v>66</v>
      </c>
      <c r="C74" s="94">
        <f t="shared" si="0"/>
        <v>0.5</v>
      </c>
      <c r="D74" s="95">
        <f t="shared" si="15"/>
        <v>0.5</v>
      </c>
      <c r="E74" s="94">
        <f t="shared" si="2"/>
        <v>0.3125</v>
      </c>
      <c r="F74" s="95">
        <f t="shared" si="16"/>
        <v>0.6875</v>
      </c>
      <c r="G74" s="94">
        <f t="shared" si="4"/>
        <v>1</v>
      </c>
      <c r="H74" s="95">
        <f t="shared" si="17"/>
        <v>0</v>
      </c>
      <c r="I74" s="94">
        <f t="shared" si="6"/>
        <v>0.35135135135135137</v>
      </c>
      <c r="J74" s="95">
        <f t="shared" si="18"/>
        <v>0.64864864864864868</v>
      </c>
      <c r="K74" s="94">
        <f t="shared" si="8"/>
        <v>0.63486842105263153</v>
      </c>
      <c r="L74" s="95">
        <f t="shared" si="19"/>
        <v>0.36513157894736842</v>
      </c>
      <c r="M74" s="94">
        <f t="shared" si="10"/>
        <v>0.78247422680412371</v>
      </c>
      <c r="N74" s="95">
        <f t="shared" si="20"/>
        <v>0.21752577319587629</v>
      </c>
      <c r="O74" s="94">
        <f t="shared" si="12"/>
        <v>0.73048048048048053</v>
      </c>
      <c r="P74" s="95">
        <f t="shared" si="21"/>
        <v>0.26951951951951952</v>
      </c>
      <c r="Q74" s="137">
        <f t="shared" si="14"/>
        <v>1332</v>
      </c>
    </row>
    <row r="75" spans="2:17" ht="17.25" thickTop="1" thickBot="1" x14ac:dyDescent="0.3">
      <c r="B75" s="20" t="s">
        <v>45</v>
      </c>
      <c r="C75" s="96">
        <f t="shared" si="0"/>
        <v>1</v>
      </c>
      <c r="D75" s="97">
        <f t="shared" si="15"/>
        <v>0</v>
      </c>
      <c r="E75" s="96">
        <f t="shared" si="2"/>
        <v>0.55555555555555558</v>
      </c>
      <c r="F75" s="97">
        <f t="shared" si="16"/>
        <v>0.44444444444444442</v>
      </c>
      <c r="G75" s="96">
        <f t="shared" si="4"/>
        <v>0</v>
      </c>
      <c r="H75" s="97">
        <f t="shared" si="17"/>
        <v>0</v>
      </c>
      <c r="I75" s="96">
        <f t="shared" si="6"/>
        <v>0.66666666666666663</v>
      </c>
      <c r="J75" s="97">
        <f t="shared" si="18"/>
        <v>0.33333333333333331</v>
      </c>
      <c r="K75" s="96">
        <f t="shared" si="8"/>
        <v>0.81437125748502992</v>
      </c>
      <c r="L75" s="97">
        <f t="shared" si="19"/>
        <v>0.18562874251497005</v>
      </c>
      <c r="M75" s="96">
        <f t="shared" si="10"/>
        <v>0.85686653771760157</v>
      </c>
      <c r="N75" s="97">
        <f t="shared" si="20"/>
        <v>0.14313346228239845</v>
      </c>
      <c r="O75" s="96">
        <f t="shared" si="12"/>
        <v>0.83943661971830985</v>
      </c>
      <c r="P75" s="97">
        <f t="shared" si="21"/>
        <v>0.16056338028169015</v>
      </c>
      <c r="Q75" s="139">
        <f t="shared" si="14"/>
        <v>710</v>
      </c>
    </row>
    <row r="76" spans="2:17" ht="17.25" thickTop="1" thickBot="1" x14ac:dyDescent="0.3">
      <c r="B76" s="10" t="s">
        <v>46</v>
      </c>
      <c r="C76" s="88">
        <f t="shared" si="0"/>
        <v>0</v>
      </c>
      <c r="D76" s="89">
        <f t="shared" si="15"/>
        <v>0</v>
      </c>
      <c r="E76" s="88">
        <f t="shared" si="2"/>
        <v>0</v>
      </c>
      <c r="F76" s="89">
        <f t="shared" si="16"/>
        <v>1</v>
      </c>
      <c r="G76" s="88">
        <f t="shared" si="4"/>
        <v>0</v>
      </c>
      <c r="H76" s="89">
        <f t="shared" si="17"/>
        <v>0</v>
      </c>
      <c r="I76" s="88">
        <f t="shared" si="6"/>
        <v>0.25</v>
      </c>
      <c r="J76" s="89">
        <f t="shared" si="18"/>
        <v>0.75</v>
      </c>
      <c r="K76" s="88">
        <f t="shared" si="8"/>
        <v>0.51948051948051943</v>
      </c>
      <c r="L76" s="89">
        <f t="shared" si="19"/>
        <v>0.48051948051948051</v>
      </c>
      <c r="M76" s="88">
        <f t="shared" si="10"/>
        <v>0.76164383561643834</v>
      </c>
      <c r="N76" s="89">
        <f t="shared" si="20"/>
        <v>0.23835616438356164</v>
      </c>
      <c r="O76" s="88">
        <f t="shared" si="12"/>
        <v>0.71364653243847875</v>
      </c>
      <c r="P76" s="89">
        <f t="shared" si="21"/>
        <v>0.28635346756152125</v>
      </c>
      <c r="Q76" s="134">
        <f t="shared" si="14"/>
        <v>447</v>
      </c>
    </row>
    <row r="77" spans="2:17" ht="17.25" thickTop="1" thickBot="1" x14ac:dyDescent="0.3">
      <c r="B77" s="10" t="s">
        <v>47</v>
      </c>
      <c r="C77" s="88">
        <f t="shared" si="0"/>
        <v>0</v>
      </c>
      <c r="D77" s="89">
        <f t="shared" si="15"/>
        <v>1</v>
      </c>
      <c r="E77" s="88">
        <f t="shared" si="2"/>
        <v>0</v>
      </c>
      <c r="F77" s="89">
        <f t="shared" si="16"/>
        <v>0</v>
      </c>
      <c r="G77" s="88">
        <f t="shared" si="4"/>
        <v>0</v>
      </c>
      <c r="H77" s="89">
        <f t="shared" si="17"/>
        <v>0</v>
      </c>
      <c r="I77" s="88">
        <f t="shared" si="6"/>
        <v>0</v>
      </c>
      <c r="J77" s="89">
        <f t="shared" si="18"/>
        <v>0</v>
      </c>
      <c r="K77" s="88">
        <f t="shared" si="8"/>
        <v>0.4</v>
      </c>
      <c r="L77" s="89">
        <f t="shared" si="19"/>
        <v>0.6</v>
      </c>
      <c r="M77" s="88">
        <f t="shared" si="10"/>
        <v>0.43478260869565216</v>
      </c>
      <c r="N77" s="89">
        <f t="shared" si="20"/>
        <v>0.56521739130434778</v>
      </c>
      <c r="O77" s="88">
        <f t="shared" si="12"/>
        <v>0.41379310344827586</v>
      </c>
      <c r="P77" s="89">
        <f t="shared" si="21"/>
        <v>0.58620689655172409</v>
      </c>
      <c r="Q77" s="134">
        <f t="shared" si="14"/>
        <v>29</v>
      </c>
    </row>
    <row r="78" spans="2:17" ht="17.25" thickTop="1" thickBot="1" x14ac:dyDescent="0.3">
      <c r="B78" s="10" t="s">
        <v>48</v>
      </c>
      <c r="C78" s="88">
        <f t="shared" si="0"/>
        <v>0</v>
      </c>
      <c r="D78" s="89">
        <f t="shared" si="15"/>
        <v>1</v>
      </c>
      <c r="E78" s="88">
        <f t="shared" si="2"/>
        <v>0</v>
      </c>
      <c r="F78" s="89">
        <f t="shared" si="16"/>
        <v>1</v>
      </c>
      <c r="G78" s="88">
        <f t="shared" si="4"/>
        <v>1</v>
      </c>
      <c r="H78" s="89">
        <f t="shared" si="17"/>
        <v>0</v>
      </c>
      <c r="I78" s="88">
        <f t="shared" si="6"/>
        <v>0.1111111111111111</v>
      </c>
      <c r="J78" s="89">
        <f t="shared" si="18"/>
        <v>0.88888888888888884</v>
      </c>
      <c r="K78" s="88">
        <f t="shared" si="8"/>
        <v>0.27272727272727271</v>
      </c>
      <c r="L78" s="89">
        <f t="shared" si="19"/>
        <v>0.72727272727272729</v>
      </c>
      <c r="M78" s="88">
        <f t="shared" si="10"/>
        <v>0.43076923076923079</v>
      </c>
      <c r="N78" s="89">
        <f t="shared" si="20"/>
        <v>0.56923076923076921</v>
      </c>
      <c r="O78" s="88">
        <f t="shared" si="12"/>
        <v>0.31506849315068491</v>
      </c>
      <c r="P78" s="89">
        <f t="shared" si="21"/>
        <v>0.68493150684931503</v>
      </c>
      <c r="Q78" s="134">
        <f t="shared" si="14"/>
        <v>146</v>
      </c>
    </row>
    <row r="79" spans="2:17" ht="34.5" customHeight="1" thickTop="1" thickBot="1" x14ac:dyDescent="0.3">
      <c r="B79" s="23" t="s">
        <v>67</v>
      </c>
      <c r="C79" s="94">
        <f t="shared" si="0"/>
        <v>0.25</v>
      </c>
      <c r="D79" s="95">
        <f t="shared" si="15"/>
        <v>0.75</v>
      </c>
      <c r="E79" s="94">
        <f t="shared" si="2"/>
        <v>0.18181818181818182</v>
      </c>
      <c r="F79" s="95">
        <f t="shared" si="16"/>
        <v>0.81818181818181823</v>
      </c>
      <c r="G79" s="94">
        <f t="shared" si="4"/>
        <v>0</v>
      </c>
      <c r="H79" s="95">
        <f t="shared" si="17"/>
        <v>1</v>
      </c>
      <c r="I79" s="94">
        <f t="shared" si="6"/>
        <v>0.44444444444444442</v>
      </c>
      <c r="J79" s="95">
        <f t="shared" si="18"/>
        <v>0.55555555555555558</v>
      </c>
      <c r="K79" s="94">
        <f t="shared" si="8"/>
        <v>0.53233830845771146</v>
      </c>
      <c r="L79" s="95">
        <f t="shared" si="19"/>
        <v>0.46766169154228854</v>
      </c>
      <c r="M79" s="94">
        <f t="shared" si="10"/>
        <v>0.76879699248120303</v>
      </c>
      <c r="N79" s="95">
        <f t="shared" si="20"/>
        <v>0.23120300751879699</v>
      </c>
      <c r="O79" s="94">
        <f t="shared" si="12"/>
        <v>0.68152866242038213</v>
      </c>
      <c r="P79" s="95">
        <f t="shared" si="21"/>
        <v>0.31847133757961782</v>
      </c>
      <c r="Q79" s="137">
        <f t="shared" si="14"/>
        <v>785</v>
      </c>
    </row>
    <row r="80" spans="2:17" ht="17.25" thickTop="1" thickBot="1" x14ac:dyDescent="0.3">
      <c r="B80" s="10" t="s">
        <v>50</v>
      </c>
      <c r="C80" s="88">
        <f t="shared" si="0"/>
        <v>1</v>
      </c>
      <c r="D80" s="89">
        <f t="shared" si="15"/>
        <v>0</v>
      </c>
      <c r="E80" s="88">
        <f t="shared" si="2"/>
        <v>0.25</v>
      </c>
      <c r="F80" s="89">
        <f t="shared" si="16"/>
        <v>0.75</v>
      </c>
      <c r="G80" s="88">
        <f t="shared" si="4"/>
        <v>0</v>
      </c>
      <c r="H80" s="89">
        <f t="shared" si="17"/>
        <v>0</v>
      </c>
      <c r="I80" s="88">
        <f t="shared" si="6"/>
        <v>0.38095238095238093</v>
      </c>
      <c r="J80" s="89">
        <f t="shared" si="18"/>
        <v>0.61904761904761907</v>
      </c>
      <c r="K80" s="88">
        <f t="shared" si="8"/>
        <v>0.56756756756756754</v>
      </c>
      <c r="L80" s="89">
        <f t="shared" si="19"/>
        <v>0.43243243243243246</v>
      </c>
      <c r="M80" s="88">
        <f t="shared" si="10"/>
        <v>0.75634517766497467</v>
      </c>
      <c r="N80" s="89">
        <f t="shared" si="20"/>
        <v>0.24365482233502539</v>
      </c>
      <c r="O80" s="88">
        <f t="shared" si="12"/>
        <v>0.65976331360946749</v>
      </c>
      <c r="P80" s="89">
        <f t="shared" si="21"/>
        <v>0.34023668639053256</v>
      </c>
      <c r="Q80" s="134">
        <f t="shared" si="14"/>
        <v>338</v>
      </c>
    </row>
    <row r="81" spans="2:17" ht="17.25" thickTop="1" thickBot="1" x14ac:dyDescent="0.3">
      <c r="B81" s="10" t="s">
        <v>51</v>
      </c>
      <c r="C81" s="88">
        <f t="shared" si="0"/>
        <v>0</v>
      </c>
      <c r="D81" s="89">
        <f t="shared" si="15"/>
        <v>1</v>
      </c>
      <c r="E81" s="88">
        <f t="shared" si="2"/>
        <v>0</v>
      </c>
      <c r="F81" s="89">
        <f t="shared" si="16"/>
        <v>1</v>
      </c>
      <c r="G81" s="88">
        <f t="shared" si="4"/>
        <v>0</v>
      </c>
      <c r="H81" s="89">
        <f t="shared" si="17"/>
        <v>1</v>
      </c>
      <c r="I81" s="88">
        <f t="shared" si="6"/>
        <v>0.375</v>
      </c>
      <c r="J81" s="89">
        <f t="shared" si="18"/>
        <v>0.625</v>
      </c>
      <c r="K81" s="88">
        <f t="shared" si="8"/>
        <v>0.49206349206349204</v>
      </c>
      <c r="L81" s="89">
        <f t="shared" si="19"/>
        <v>0.50793650793650791</v>
      </c>
      <c r="M81" s="88">
        <f t="shared" si="10"/>
        <v>0.77238805970149249</v>
      </c>
      <c r="N81" s="89">
        <f t="shared" si="20"/>
        <v>0.22761194029850745</v>
      </c>
      <c r="O81" s="88">
        <f t="shared" si="12"/>
        <v>0.69653179190751446</v>
      </c>
      <c r="P81" s="89">
        <f t="shared" si="21"/>
        <v>0.30346820809248554</v>
      </c>
      <c r="Q81" s="134">
        <f t="shared" si="14"/>
        <v>346</v>
      </c>
    </row>
    <row r="82" spans="2:17" ht="17.25" thickTop="1" thickBot="1" x14ac:dyDescent="0.3">
      <c r="B82" s="10" t="s">
        <v>52</v>
      </c>
      <c r="C82" s="88">
        <f t="shared" si="0"/>
        <v>0</v>
      </c>
      <c r="D82" s="89">
        <f t="shared" si="15"/>
        <v>0</v>
      </c>
      <c r="E82" s="88">
        <f t="shared" si="2"/>
        <v>0</v>
      </c>
      <c r="F82" s="89">
        <f t="shared" si="16"/>
        <v>0</v>
      </c>
      <c r="G82" s="88">
        <f t="shared" si="4"/>
        <v>0</v>
      </c>
      <c r="H82" s="89">
        <f t="shared" si="17"/>
        <v>0</v>
      </c>
      <c r="I82" s="88">
        <f t="shared" si="6"/>
        <v>0.7142857142857143</v>
      </c>
      <c r="J82" s="89">
        <f t="shared" si="18"/>
        <v>0.2857142857142857</v>
      </c>
      <c r="K82" s="88">
        <f t="shared" si="8"/>
        <v>0.48148148148148145</v>
      </c>
      <c r="L82" s="89">
        <f t="shared" si="19"/>
        <v>0.51851851851851849</v>
      </c>
      <c r="M82" s="88">
        <f t="shared" si="10"/>
        <v>0.79104477611940294</v>
      </c>
      <c r="N82" s="89">
        <f t="shared" si="20"/>
        <v>0.20895522388059701</v>
      </c>
      <c r="O82" s="88">
        <f t="shared" si="12"/>
        <v>0.70297029702970293</v>
      </c>
      <c r="P82" s="89">
        <f t="shared" si="21"/>
        <v>0.29702970297029702</v>
      </c>
      <c r="Q82" s="134">
        <f t="shared" si="14"/>
        <v>101</v>
      </c>
    </row>
    <row r="83" spans="2:17" ht="39.75" customHeight="1" thickTop="1" thickBot="1" x14ac:dyDescent="0.3">
      <c r="B83" s="23" t="s">
        <v>53</v>
      </c>
      <c r="C83" s="94">
        <f t="shared" si="0"/>
        <v>0</v>
      </c>
      <c r="D83" s="95">
        <f t="shared" si="15"/>
        <v>0</v>
      </c>
      <c r="E83" s="94">
        <f t="shared" si="2"/>
        <v>0.33333333333333331</v>
      </c>
      <c r="F83" s="95">
        <f t="shared" si="16"/>
        <v>0.66666666666666663</v>
      </c>
      <c r="G83" s="94">
        <f t="shared" si="4"/>
        <v>0</v>
      </c>
      <c r="H83" s="95">
        <f t="shared" si="17"/>
        <v>0</v>
      </c>
      <c r="I83" s="94">
        <f t="shared" si="6"/>
        <v>1</v>
      </c>
      <c r="J83" s="95">
        <f t="shared" si="18"/>
        <v>0</v>
      </c>
      <c r="K83" s="94">
        <f t="shared" si="8"/>
        <v>1</v>
      </c>
      <c r="L83" s="95">
        <f t="shared" si="19"/>
        <v>0</v>
      </c>
      <c r="M83" s="94">
        <f t="shared" si="10"/>
        <v>0.90140845070422537</v>
      </c>
      <c r="N83" s="95">
        <f t="shared" si="20"/>
        <v>9.8591549295774641E-2</v>
      </c>
      <c r="O83" s="94">
        <f t="shared" si="12"/>
        <v>0.89772727272727271</v>
      </c>
      <c r="P83" s="95">
        <f t="shared" si="21"/>
        <v>0.10227272727272728</v>
      </c>
      <c r="Q83" s="137">
        <f t="shared" si="14"/>
        <v>88</v>
      </c>
    </row>
    <row r="84" spans="2:17" ht="17.25" thickTop="1" thickBot="1" x14ac:dyDescent="0.3">
      <c r="B84" s="10" t="s">
        <v>54</v>
      </c>
      <c r="C84" s="88">
        <f t="shared" si="0"/>
        <v>0</v>
      </c>
      <c r="D84" s="89">
        <f t="shared" si="15"/>
        <v>0</v>
      </c>
      <c r="E84" s="88">
        <f t="shared" si="2"/>
        <v>0.5</v>
      </c>
      <c r="F84" s="89">
        <f t="shared" si="16"/>
        <v>0.5</v>
      </c>
      <c r="G84" s="88">
        <f t="shared" si="4"/>
        <v>0</v>
      </c>
      <c r="H84" s="89">
        <f t="shared" si="17"/>
        <v>0</v>
      </c>
      <c r="I84" s="88">
        <f t="shared" si="6"/>
        <v>1</v>
      </c>
      <c r="J84" s="89">
        <f t="shared" si="18"/>
        <v>0</v>
      </c>
      <c r="K84" s="88">
        <f t="shared" si="8"/>
        <v>1</v>
      </c>
      <c r="L84" s="89">
        <f t="shared" si="19"/>
        <v>0</v>
      </c>
      <c r="M84" s="88">
        <f t="shared" si="10"/>
        <v>0.90140845070422537</v>
      </c>
      <c r="N84" s="89">
        <f t="shared" si="20"/>
        <v>9.8591549295774641E-2</v>
      </c>
      <c r="O84" s="88">
        <f t="shared" si="12"/>
        <v>0.90804597701149425</v>
      </c>
      <c r="P84" s="89">
        <f t="shared" si="21"/>
        <v>9.1954022988505746E-2</v>
      </c>
      <c r="Q84" s="134">
        <f t="shared" si="14"/>
        <v>87</v>
      </c>
    </row>
    <row r="85" spans="2:17" ht="17.25" thickTop="1" thickBot="1" x14ac:dyDescent="0.3">
      <c r="B85" s="10" t="s">
        <v>68</v>
      </c>
      <c r="C85" s="88">
        <f t="shared" si="0"/>
        <v>0</v>
      </c>
      <c r="D85" s="89">
        <f t="shared" si="15"/>
        <v>0</v>
      </c>
      <c r="E85" s="88">
        <f t="shared" si="2"/>
        <v>0</v>
      </c>
      <c r="F85" s="89">
        <f t="shared" si="16"/>
        <v>0</v>
      </c>
      <c r="G85" s="88">
        <f t="shared" si="4"/>
        <v>0</v>
      </c>
      <c r="H85" s="89">
        <f t="shared" si="17"/>
        <v>0</v>
      </c>
      <c r="I85" s="88">
        <f t="shared" si="6"/>
        <v>0</v>
      </c>
      <c r="J85" s="89">
        <f t="shared" si="18"/>
        <v>0</v>
      </c>
      <c r="K85" s="88">
        <f t="shared" si="8"/>
        <v>0</v>
      </c>
      <c r="L85" s="89">
        <f t="shared" si="19"/>
        <v>0</v>
      </c>
      <c r="M85" s="88">
        <f t="shared" si="10"/>
        <v>0</v>
      </c>
      <c r="N85" s="89">
        <f t="shared" si="20"/>
        <v>0</v>
      </c>
      <c r="O85" s="88">
        <f t="shared" si="12"/>
        <v>0</v>
      </c>
      <c r="P85" s="89">
        <f t="shared" si="21"/>
        <v>0</v>
      </c>
      <c r="Q85" s="134">
        <f t="shared" si="14"/>
        <v>0</v>
      </c>
    </row>
    <row r="86" spans="2:17" ht="17.25" thickTop="1" thickBot="1" x14ac:dyDescent="0.3">
      <c r="B86" s="10" t="s">
        <v>69</v>
      </c>
      <c r="C86" s="88">
        <f t="shared" si="0"/>
        <v>0</v>
      </c>
      <c r="D86" s="89">
        <f t="shared" si="15"/>
        <v>0</v>
      </c>
      <c r="E86" s="88">
        <f t="shared" si="2"/>
        <v>0</v>
      </c>
      <c r="F86" s="89">
        <f t="shared" si="16"/>
        <v>1</v>
      </c>
      <c r="G86" s="88">
        <f t="shared" si="4"/>
        <v>0</v>
      </c>
      <c r="H86" s="89">
        <f t="shared" si="17"/>
        <v>0</v>
      </c>
      <c r="I86" s="88">
        <f t="shared" si="6"/>
        <v>0</v>
      </c>
      <c r="J86" s="89">
        <f t="shared" si="18"/>
        <v>0</v>
      </c>
      <c r="K86" s="88">
        <f t="shared" si="8"/>
        <v>0</v>
      </c>
      <c r="L86" s="89">
        <f t="shared" si="19"/>
        <v>0</v>
      </c>
      <c r="M86" s="88">
        <f t="shared" si="10"/>
        <v>0</v>
      </c>
      <c r="N86" s="89">
        <f t="shared" si="20"/>
        <v>0</v>
      </c>
      <c r="O86" s="88">
        <f t="shared" si="12"/>
        <v>0</v>
      </c>
      <c r="P86" s="89">
        <f t="shared" si="21"/>
        <v>1</v>
      </c>
      <c r="Q86" s="134">
        <f t="shared" si="14"/>
        <v>1</v>
      </c>
    </row>
    <row r="87" spans="2:17" ht="17.25" thickTop="1" thickBot="1" x14ac:dyDescent="0.3">
      <c r="B87" s="23" t="s">
        <v>57</v>
      </c>
      <c r="C87" s="94">
        <f t="shared" si="0"/>
        <v>0</v>
      </c>
      <c r="D87" s="95">
        <f t="shared" si="15"/>
        <v>1</v>
      </c>
      <c r="E87" s="94">
        <f t="shared" si="2"/>
        <v>0.5</v>
      </c>
      <c r="F87" s="95">
        <f t="shared" si="16"/>
        <v>0.5</v>
      </c>
      <c r="G87" s="94">
        <f t="shared" si="4"/>
        <v>0</v>
      </c>
      <c r="H87" s="95">
        <f t="shared" si="17"/>
        <v>1</v>
      </c>
      <c r="I87" s="94">
        <f t="shared" si="6"/>
        <v>0.33333333333333331</v>
      </c>
      <c r="J87" s="95">
        <f t="shared" si="18"/>
        <v>0.66666666666666663</v>
      </c>
      <c r="K87" s="94">
        <f t="shared" si="8"/>
        <v>0.33088235294117646</v>
      </c>
      <c r="L87" s="95">
        <f t="shared" si="19"/>
        <v>0.66911764705882348</v>
      </c>
      <c r="M87" s="94">
        <f t="shared" si="10"/>
        <v>0.47499999999999998</v>
      </c>
      <c r="N87" s="95">
        <f t="shared" si="20"/>
        <v>0.52500000000000002</v>
      </c>
      <c r="O87" s="94">
        <f t="shared" si="12"/>
        <v>0.38926174496644295</v>
      </c>
      <c r="P87" s="95">
        <f t="shared" si="21"/>
        <v>0.61073825503355705</v>
      </c>
      <c r="Q87" s="137">
        <f t="shared" si="14"/>
        <v>298</v>
      </c>
    </row>
    <row r="88" spans="2:17" ht="17.25" thickTop="1" thickBot="1" x14ac:dyDescent="0.3">
      <c r="B88" s="10" t="s">
        <v>58</v>
      </c>
      <c r="C88" s="88">
        <f t="shared" si="0"/>
        <v>0</v>
      </c>
      <c r="D88" s="89">
        <f t="shared" si="15"/>
        <v>0</v>
      </c>
      <c r="E88" s="88">
        <f t="shared" si="2"/>
        <v>0</v>
      </c>
      <c r="F88" s="89">
        <f t="shared" si="16"/>
        <v>0</v>
      </c>
      <c r="G88" s="88">
        <f t="shared" si="4"/>
        <v>0</v>
      </c>
      <c r="H88" s="89">
        <f t="shared" si="17"/>
        <v>0</v>
      </c>
      <c r="I88" s="88">
        <f t="shared" si="6"/>
        <v>1</v>
      </c>
      <c r="J88" s="89">
        <f t="shared" si="18"/>
        <v>0</v>
      </c>
      <c r="K88" s="88">
        <f t="shared" si="8"/>
        <v>9.0909090909090912E-2</v>
      </c>
      <c r="L88" s="89">
        <f t="shared" si="19"/>
        <v>0.90909090909090906</v>
      </c>
      <c r="M88" s="88">
        <f t="shared" si="10"/>
        <v>0.45454545454545453</v>
      </c>
      <c r="N88" s="89">
        <f t="shared" si="20"/>
        <v>0.54545454545454541</v>
      </c>
      <c r="O88" s="88">
        <f t="shared" si="12"/>
        <v>0.37142857142857144</v>
      </c>
      <c r="P88" s="89">
        <f t="shared" si="21"/>
        <v>0.62857142857142856</v>
      </c>
      <c r="Q88" s="134">
        <f t="shared" si="14"/>
        <v>35</v>
      </c>
    </row>
    <row r="89" spans="2:17" ht="17.25" thickTop="1" thickBot="1" x14ac:dyDescent="0.3">
      <c r="B89" s="10" t="s">
        <v>59</v>
      </c>
      <c r="C89" s="88">
        <f t="shared" si="0"/>
        <v>0</v>
      </c>
      <c r="D89" s="89">
        <f t="shared" si="15"/>
        <v>1</v>
      </c>
      <c r="E89" s="88">
        <f t="shared" si="2"/>
        <v>0.33333333333333331</v>
      </c>
      <c r="F89" s="89">
        <f t="shared" si="16"/>
        <v>0.66666666666666663</v>
      </c>
      <c r="G89" s="88">
        <f t="shared" si="4"/>
        <v>0</v>
      </c>
      <c r="H89" s="89">
        <f t="shared" si="17"/>
        <v>0</v>
      </c>
      <c r="I89" s="88">
        <f t="shared" si="6"/>
        <v>0.2857142857142857</v>
      </c>
      <c r="J89" s="89">
        <f t="shared" si="18"/>
        <v>0.7142857142857143</v>
      </c>
      <c r="K89" s="88">
        <f t="shared" si="8"/>
        <v>0.40425531914893614</v>
      </c>
      <c r="L89" s="89">
        <f t="shared" si="19"/>
        <v>0.5957446808510638</v>
      </c>
      <c r="M89" s="88">
        <f t="shared" si="10"/>
        <v>0.55172413793103448</v>
      </c>
      <c r="N89" s="89">
        <f t="shared" si="20"/>
        <v>0.44827586206896552</v>
      </c>
      <c r="O89" s="88">
        <f t="shared" si="12"/>
        <v>0.43502824858757061</v>
      </c>
      <c r="P89" s="89">
        <f t="shared" si="21"/>
        <v>0.56497175141242939</v>
      </c>
      <c r="Q89" s="134">
        <f t="shared" si="14"/>
        <v>177</v>
      </c>
    </row>
    <row r="90" spans="2:17" ht="17.25" thickTop="1" thickBot="1" x14ac:dyDescent="0.3">
      <c r="B90" s="10" t="s">
        <v>60</v>
      </c>
      <c r="C90" s="88">
        <f t="shared" si="0"/>
        <v>0</v>
      </c>
      <c r="D90" s="89">
        <f t="shared" si="15"/>
        <v>1</v>
      </c>
      <c r="E90" s="88">
        <f t="shared" si="2"/>
        <v>0.66666666666666663</v>
      </c>
      <c r="F90" s="89">
        <f t="shared" si="16"/>
        <v>0.33333333333333331</v>
      </c>
      <c r="G90" s="88">
        <f t="shared" si="4"/>
        <v>0</v>
      </c>
      <c r="H90" s="89">
        <f t="shared" si="17"/>
        <v>1</v>
      </c>
      <c r="I90" s="88">
        <f t="shared" si="6"/>
        <v>0.3</v>
      </c>
      <c r="J90" s="89">
        <f t="shared" si="18"/>
        <v>0.7</v>
      </c>
      <c r="K90" s="88">
        <f t="shared" si="8"/>
        <v>0.19354838709677419</v>
      </c>
      <c r="L90" s="89">
        <f t="shared" si="19"/>
        <v>0.80645161290322576</v>
      </c>
      <c r="M90" s="88">
        <f t="shared" si="10"/>
        <v>0.375</v>
      </c>
      <c r="N90" s="89">
        <f t="shared" si="20"/>
        <v>0.625</v>
      </c>
      <c r="O90" s="88">
        <f t="shared" si="12"/>
        <v>0.30232558139534882</v>
      </c>
      <c r="P90" s="89">
        <f t="shared" si="21"/>
        <v>0.69767441860465118</v>
      </c>
      <c r="Q90" s="134">
        <f t="shared" si="14"/>
        <v>86</v>
      </c>
    </row>
    <row r="91" spans="2:17" ht="17.25" thickTop="1" thickBot="1" x14ac:dyDescent="0.3">
      <c r="B91" s="16" t="s">
        <v>61</v>
      </c>
      <c r="C91" s="94">
        <f t="shared" si="0"/>
        <v>0.33333333333333331</v>
      </c>
      <c r="D91" s="95">
        <f t="shared" si="15"/>
        <v>0.66666666666666663</v>
      </c>
      <c r="E91" s="94">
        <f t="shared" si="2"/>
        <v>0</v>
      </c>
      <c r="F91" s="95">
        <f t="shared" si="16"/>
        <v>0</v>
      </c>
      <c r="G91" s="94">
        <f t="shared" si="4"/>
        <v>0</v>
      </c>
      <c r="H91" s="95">
        <f t="shared" si="17"/>
        <v>0</v>
      </c>
      <c r="I91" s="94">
        <f t="shared" si="6"/>
        <v>0</v>
      </c>
      <c r="J91" s="95">
        <f t="shared" si="18"/>
        <v>0</v>
      </c>
      <c r="K91" s="94">
        <f t="shared" si="8"/>
        <v>0.63414634146341464</v>
      </c>
      <c r="L91" s="95">
        <f t="shared" si="19"/>
        <v>0.36585365853658536</v>
      </c>
      <c r="M91" s="94">
        <f t="shared" si="10"/>
        <v>0.80310880829015541</v>
      </c>
      <c r="N91" s="95">
        <f t="shared" si="20"/>
        <v>0.19689119170984457</v>
      </c>
      <c r="O91" s="94">
        <f t="shared" si="12"/>
        <v>0.76793248945147674</v>
      </c>
      <c r="P91" s="95">
        <f t="shared" si="21"/>
        <v>0.2320675105485232</v>
      </c>
      <c r="Q91" s="137">
        <f t="shared" si="14"/>
        <v>237</v>
      </c>
    </row>
    <row r="92" spans="2:17" ht="17.25" thickTop="1" thickBot="1" x14ac:dyDescent="0.3">
      <c r="B92" s="10" t="s">
        <v>62</v>
      </c>
      <c r="C92" s="90">
        <f t="shared" si="0"/>
        <v>0.33333333333333331</v>
      </c>
      <c r="D92" s="91">
        <f t="shared" si="15"/>
        <v>0.66666666666666663</v>
      </c>
      <c r="E92" s="90">
        <f t="shared" si="2"/>
        <v>0</v>
      </c>
      <c r="F92" s="91">
        <f t="shared" si="16"/>
        <v>0</v>
      </c>
      <c r="G92" s="90">
        <f t="shared" si="4"/>
        <v>0</v>
      </c>
      <c r="H92" s="91">
        <f t="shared" si="17"/>
        <v>0</v>
      </c>
      <c r="I92" s="90">
        <f t="shared" si="6"/>
        <v>0</v>
      </c>
      <c r="J92" s="91">
        <f t="shared" si="18"/>
        <v>0</v>
      </c>
      <c r="K92" s="90">
        <f t="shared" si="8"/>
        <v>0.63414634146341464</v>
      </c>
      <c r="L92" s="91">
        <f t="shared" si="19"/>
        <v>0.36585365853658536</v>
      </c>
      <c r="M92" s="90">
        <f t="shared" si="10"/>
        <v>0.80310880829015541</v>
      </c>
      <c r="N92" s="91">
        <f t="shared" si="20"/>
        <v>0.19689119170984457</v>
      </c>
      <c r="O92" s="90">
        <f t="shared" si="12"/>
        <v>0.76793248945147674</v>
      </c>
      <c r="P92" s="91">
        <f t="shared" si="21"/>
        <v>0.2320675105485232</v>
      </c>
      <c r="Q92" s="135">
        <f t="shared" si="14"/>
        <v>237</v>
      </c>
    </row>
    <row r="93" spans="2:17" ht="17.25" thickTop="1" thickBot="1" x14ac:dyDescent="0.3">
      <c r="B93" s="26" t="s">
        <v>63</v>
      </c>
      <c r="C93" s="92">
        <f t="shared" si="0"/>
        <v>0</v>
      </c>
      <c r="D93" s="93">
        <f t="shared" si="15"/>
        <v>1</v>
      </c>
      <c r="E93" s="92">
        <f t="shared" si="2"/>
        <v>0</v>
      </c>
      <c r="F93" s="93">
        <f t="shared" si="16"/>
        <v>0</v>
      </c>
      <c r="G93" s="92">
        <f t="shared" si="4"/>
        <v>0</v>
      </c>
      <c r="H93" s="93">
        <f t="shared" si="17"/>
        <v>0</v>
      </c>
      <c r="I93" s="92">
        <f t="shared" si="6"/>
        <v>0</v>
      </c>
      <c r="J93" s="93">
        <f t="shared" si="18"/>
        <v>1</v>
      </c>
      <c r="K93" s="92">
        <f t="shared" si="8"/>
        <v>0.20833333333333334</v>
      </c>
      <c r="L93" s="93">
        <f t="shared" si="19"/>
        <v>0.79166666666666663</v>
      </c>
      <c r="M93" s="92">
        <f t="shared" si="10"/>
        <v>0.35714285714285715</v>
      </c>
      <c r="N93" s="93">
        <f t="shared" si="20"/>
        <v>0.6428571428571429</v>
      </c>
      <c r="O93" s="92">
        <f t="shared" si="12"/>
        <v>0.29069767441860467</v>
      </c>
      <c r="P93" s="93">
        <f t="shared" si="21"/>
        <v>0.70930232558139539</v>
      </c>
      <c r="Q93" s="136">
        <f t="shared" si="14"/>
        <v>86</v>
      </c>
    </row>
    <row r="94" spans="2:17" ht="17.25" thickTop="1" thickBot="1" x14ac:dyDescent="0.3">
      <c r="B94" s="29" t="s">
        <v>63</v>
      </c>
      <c r="C94" s="98">
        <f t="shared" si="0"/>
        <v>0</v>
      </c>
      <c r="D94" s="99">
        <f t="shared" si="15"/>
        <v>1</v>
      </c>
      <c r="E94" s="100">
        <f t="shared" si="2"/>
        <v>0</v>
      </c>
      <c r="F94" s="99">
        <f t="shared" si="16"/>
        <v>0</v>
      </c>
      <c r="G94" s="100">
        <f t="shared" si="4"/>
        <v>0</v>
      </c>
      <c r="H94" s="99">
        <f t="shared" si="17"/>
        <v>0</v>
      </c>
      <c r="I94" s="100">
        <f t="shared" si="6"/>
        <v>0</v>
      </c>
      <c r="J94" s="99">
        <f t="shared" si="18"/>
        <v>1</v>
      </c>
      <c r="K94" s="100">
        <f t="shared" si="8"/>
        <v>0.20833333333333334</v>
      </c>
      <c r="L94" s="99">
        <f t="shared" si="19"/>
        <v>0.79166666666666663</v>
      </c>
      <c r="M94" s="100">
        <f t="shared" si="10"/>
        <v>0.35714285714285715</v>
      </c>
      <c r="N94" s="99">
        <f t="shared" si="20"/>
        <v>0.6428571428571429</v>
      </c>
      <c r="O94" s="100">
        <f t="shared" si="12"/>
        <v>0.29069767441860467</v>
      </c>
      <c r="P94" s="99">
        <f t="shared" si="21"/>
        <v>0.70930232558139539</v>
      </c>
      <c r="Q94" s="140">
        <f t="shared" si="14"/>
        <v>86</v>
      </c>
    </row>
    <row r="95" spans="2:17" ht="19.5" thickBot="1" x14ac:dyDescent="0.3">
      <c r="B95" s="33" t="s">
        <v>70</v>
      </c>
      <c r="C95" s="101">
        <f t="shared" si="0"/>
        <v>0.29347826086956524</v>
      </c>
      <c r="D95" s="102">
        <f t="shared" si="15"/>
        <v>0.70652173913043481</v>
      </c>
      <c r="E95" s="101">
        <f t="shared" si="2"/>
        <v>0.27160493827160492</v>
      </c>
      <c r="F95" s="103">
        <f t="shared" si="16"/>
        <v>0.72839506172839508</v>
      </c>
      <c r="G95" s="101">
        <f t="shared" si="4"/>
        <v>0.5</v>
      </c>
      <c r="H95" s="103">
        <f t="shared" si="17"/>
        <v>0.5</v>
      </c>
      <c r="I95" s="101">
        <f t="shared" si="6"/>
        <v>0.33149171270718231</v>
      </c>
      <c r="J95" s="103">
        <f t="shared" si="18"/>
        <v>0.66850828729281764</v>
      </c>
      <c r="K95" s="101">
        <f t="shared" si="8"/>
        <v>0.45887708649468895</v>
      </c>
      <c r="L95" s="103">
        <f t="shared" si="19"/>
        <v>0.54112291350531105</v>
      </c>
      <c r="M95" s="101">
        <f t="shared" si="10"/>
        <v>0.63294985891035382</v>
      </c>
      <c r="N95" s="103">
        <f t="shared" si="20"/>
        <v>0.36705014108964618</v>
      </c>
      <c r="O95" s="101">
        <f t="shared" si="12"/>
        <v>0.53121175030599754</v>
      </c>
      <c r="P95" s="103">
        <f t="shared" si="21"/>
        <v>0.46878824969400246</v>
      </c>
      <c r="Q95" s="141">
        <f t="shared" si="14"/>
        <v>8987</v>
      </c>
    </row>
  </sheetData>
  <mergeCells count="22">
    <mergeCell ref="B2:Q2"/>
    <mergeCell ref="M53:N53"/>
    <mergeCell ref="M7:N7"/>
    <mergeCell ref="C52:N52"/>
    <mergeCell ref="O52:P53"/>
    <mergeCell ref="Q52:Q54"/>
    <mergeCell ref="K53:L53"/>
    <mergeCell ref="B53:B54"/>
    <mergeCell ref="C53:D53"/>
    <mergeCell ref="E53:F53"/>
    <mergeCell ref="G53:H53"/>
    <mergeCell ref="I53:J53"/>
    <mergeCell ref="B3:Q3"/>
    <mergeCell ref="C6:N6"/>
    <mergeCell ref="O6:P7"/>
    <mergeCell ref="Q6:Q8"/>
    <mergeCell ref="K7:L7"/>
    <mergeCell ref="B7:B8"/>
    <mergeCell ref="C7:D7"/>
    <mergeCell ref="E7:F7"/>
    <mergeCell ref="G7:H7"/>
    <mergeCell ref="I7:J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Q95"/>
  <sheetViews>
    <sheetView showGridLines="0" topLeftCell="C61" zoomScale="60" zoomScaleNormal="60" workbookViewId="0">
      <selection activeCell="K32" sqref="K32"/>
    </sheetView>
  </sheetViews>
  <sheetFormatPr baseColWidth="10" defaultColWidth="11.42578125" defaultRowHeight="15" x14ac:dyDescent="0.25"/>
  <cols>
    <col min="2" max="2" width="41.42578125" bestFit="1" customWidth="1"/>
    <col min="3" max="3" width="17.28515625" customWidth="1"/>
    <col min="4" max="4" width="10.42578125" customWidth="1"/>
    <col min="5" max="5" width="24.28515625" customWidth="1"/>
    <col min="6" max="6" width="24.42578125" customWidth="1"/>
    <col min="7" max="7" width="25.28515625" customWidth="1"/>
    <col min="8" max="8" width="25.140625" bestFit="1" customWidth="1"/>
    <col min="9" max="17" width="10.7109375" customWidth="1"/>
  </cols>
  <sheetData>
    <row r="1" spans="2:17" ht="15.75" customHeight="1" thickBot="1" x14ac:dyDescent="0.3"/>
    <row r="2" spans="2:17" ht="45" customHeight="1" thickTop="1" x14ac:dyDescent="0.4">
      <c r="B2" s="365" t="str">
        <f>+CONCATENATE("ESTADOS ACADÉMICOS ",'Portada informe E.A.'!A1," POR PROGRAMAS ACADÉMICOS")</f>
        <v>ESTADOS ACADÉMICOS 2023-2 POR PROGRAMAS ACADÉMICOS</v>
      </c>
      <c r="C2" s="355"/>
      <c r="D2" s="355"/>
      <c r="E2" s="355"/>
      <c r="F2" s="355"/>
      <c r="G2" s="355"/>
      <c r="H2" s="356"/>
    </row>
    <row r="3" spans="2:17" ht="45" customHeight="1" thickBot="1" x14ac:dyDescent="0.3">
      <c r="B3" s="350" t="s">
        <v>105</v>
      </c>
      <c r="C3" s="351"/>
      <c r="D3" s="351"/>
      <c r="E3" s="351"/>
      <c r="F3" s="351"/>
      <c r="G3" s="351"/>
      <c r="H3" s="352"/>
      <c r="I3" s="5"/>
      <c r="J3" s="5"/>
      <c r="K3" s="5"/>
      <c r="L3" s="5"/>
      <c r="M3" s="5"/>
      <c r="N3" s="5"/>
      <c r="O3" s="5"/>
      <c r="P3" s="5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5">
      <c r="B6" s="333" t="s">
        <v>77</v>
      </c>
      <c r="C6" s="334"/>
      <c r="D6" s="334"/>
      <c r="E6" s="334"/>
      <c r="F6" s="334"/>
      <c r="G6" s="334"/>
      <c r="H6" s="334"/>
    </row>
    <row r="7" spans="2:17" ht="15" customHeight="1" x14ac:dyDescent="0.25">
      <c r="B7" s="336" t="s">
        <v>17</v>
      </c>
      <c r="C7" s="336" t="s">
        <v>78</v>
      </c>
      <c r="D7" s="336" t="s">
        <v>79</v>
      </c>
      <c r="E7" s="338" t="s">
        <v>80</v>
      </c>
      <c r="F7" s="336" t="s">
        <v>81</v>
      </c>
      <c r="G7" s="336" t="s">
        <v>82</v>
      </c>
      <c r="H7" s="336" t="s">
        <v>72</v>
      </c>
    </row>
    <row r="8" spans="2:17" ht="15.75" customHeight="1" thickBot="1" x14ac:dyDescent="0.3">
      <c r="B8" s="337"/>
      <c r="C8" s="337"/>
      <c r="D8" s="337"/>
      <c r="E8" s="339"/>
      <c r="F8" s="337"/>
      <c r="G8" s="337"/>
      <c r="H8" s="337"/>
    </row>
    <row r="9" spans="2:17" ht="20.25" customHeight="1" thickBot="1" x14ac:dyDescent="0.3">
      <c r="B9" s="7" t="s">
        <v>25</v>
      </c>
      <c r="C9" s="71">
        <v>838</v>
      </c>
      <c r="D9" s="8">
        <v>622</v>
      </c>
      <c r="E9" s="9">
        <v>14</v>
      </c>
      <c r="F9" s="8">
        <v>16</v>
      </c>
      <c r="G9" s="8">
        <v>5</v>
      </c>
      <c r="H9" s="8">
        <v>1495</v>
      </c>
    </row>
    <row r="10" spans="2:17" ht="20.25" customHeight="1" thickTop="1" thickBot="1" x14ac:dyDescent="0.3">
      <c r="B10" s="10" t="s">
        <v>26</v>
      </c>
      <c r="C10" s="72">
        <v>343</v>
      </c>
      <c r="D10" s="72">
        <v>342</v>
      </c>
      <c r="E10" s="72">
        <v>9</v>
      </c>
      <c r="F10" s="72">
        <v>8</v>
      </c>
      <c r="G10" s="72">
        <v>1</v>
      </c>
      <c r="H10" s="11">
        <v>703</v>
      </c>
    </row>
    <row r="11" spans="2:17" ht="20.25" customHeight="1" thickTop="1" thickBot="1" x14ac:dyDescent="0.3">
      <c r="B11" s="10" t="s">
        <v>27</v>
      </c>
      <c r="C11" s="72">
        <v>406</v>
      </c>
      <c r="D11" s="72">
        <v>168</v>
      </c>
      <c r="E11" s="72">
        <v>4</v>
      </c>
      <c r="F11" s="72">
        <v>5</v>
      </c>
      <c r="G11" s="72">
        <v>2</v>
      </c>
      <c r="H11" s="11">
        <v>585</v>
      </c>
    </row>
    <row r="12" spans="2:17" ht="17.25" thickTop="1" thickBot="1" x14ac:dyDescent="0.3">
      <c r="B12" s="10" t="s">
        <v>28</v>
      </c>
      <c r="C12" s="72">
        <v>89</v>
      </c>
      <c r="D12" s="72">
        <v>112</v>
      </c>
      <c r="E12" s="72">
        <v>1</v>
      </c>
      <c r="F12" s="72">
        <v>3</v>
      </c>
      <c r="G12" s="72">
        <v>2</v>
      </c>
      <c r="H12" s="11">
        <v>207</v>
      </c>
    </row>
    <row r="13" spans="2:17" ht="47.25" customHeight="1" thickTop="1" thickBot="1" x14ac:dyDescent="0.3">
      <c r="B13" s="23" t="s">
        <v>29</v>
      </c>
      <c r="C13" s="73">
        <v>451</v>
      </c>
      <c r="D13" s="17">
        <v>406</v>
      </c>
      <c r="E13" s="18">
        <v>15</v>
      </c>
      <c r="F13" s="17">
        <v>19</v>
      </c>
      <c r="G13" s="17">
        <v>8</v>
      </c>
      <c r="H13" s="17">
        <v>899</v>
      </c>
    </row>
    <row r="14" spans="2:17" ht="17.25" thickTop="1" thickBot="1" x14ac:dyDescent="0.3">
      <c r="B14" s="10" t="s">
        <v>30</v>
      </c>
      <c r="C14" s="72">
        <v>223</v>
      </c>
      <c r="D14" s="72">
        <v>340</v>
      </c>
      <c r="E14" s="72">
        <v>14</v>
      </c>
      <c r="F14" s="72">
        <v>16</v>
      </c>
      <c r="G14" s="72">
        <v>7</v>
      </c>
      <c r="H14" s="11">
        <v>600</v>
      </c>
    </row>
    <row r="15" spans="2:17" ht="17.25" thickTop="1" thickBot="1" x14ac:dyDescent="0.3">
      <c r="B15" s="10" t="s">
        <v>31</v>
      </c>
      <c r="C15" s="72">
        <v>70</v>
      </c>
      <c r="D15" s="72">
        <v>30</v>
      </c>
      <c r="E15" s="72">
        <v>0</v>
      </c>
      <c r="F15" s="72">
        <v>2</v>
      </c>
      <c r="G15" s="72">
        <v>1</v>
      </c>
      <c r="H15" s="11">
        <v>103</v>
      </c>
    </row>
    <row r="16" spans="2:17" ht="17.25" thickTop="1" thickBot="1" x14ac:dyDescent="0.3">
      <c r="B16" s="10" t="s">
        <v>32</v>
      </c>
      <c r="C16" s="72">
        <v>158</v>
      </c>
      <c r="D16" s="72">
        <v>36</v>
      </c>
      <c r="E16" s="72">
        <v>1</v>
      </c>
      <c r="F16" s="72">
        <v>1</v>
      </c>
      <c r="G16" s="72">
        <v>0</v>
      </c>
      <c r="H16" s="11">
        <v>196</v>
      </c>
    </row>
    <row r="17" spans="2:8" ht="17.25" thickTop="1" thickBot="1" x14ac:dyDescent="0.3">
      <c r="B17" s="16" t="s">
        <v>33</v>
      </c>
      <c r="C17" s="73">
        <v>564</v>
      </c>
      <c r="D17" s="17">
        <v>847</v>
      </c>
      <c r="E17" s="18">
        <v>18</v>
      </c>
      <c r="F17" s="17">
        <v>26</v>
      </c>
      <c r="G17" s="17">
        <v>5</v>
      </c>
      <c r="H17" s="17">
        <v>1460</v>
      </c>
    </row>
    <row r="18" spans="2:8" ht="17.25" thickTop="1" thickBot="1" x14ac:dyDescent="0.3">
      <c r="B18" s="10" t="s">
        <v>34</v>
      </c>
      <c r="C18" s="72">
        <v>467</v>
      </c>
      <c r="D18" s="72">
        <v>596</v>
      </c>
      <c r="E18" s="72">
        <v>11</v>
      </c>
      <c r="F18" s="72">
        <v>11</v>
      </c>
      <c r="G18" s="72">
        <v>5</v>
      </c>
      <c r="H18" s="11">
        <v>1090</v>
      </c>
    </row>
    <row r="19" spans="2:8" ht="17.25" thickTop="1" thickBot="1" x14ac:dyDescent="0.3">
      <c r="B19" s="10" t="s">
        <v>35</v>
      </c>
      <c r="C19" s="72">
        <v>56</v>
      </c>
      <c r="D19" s="72">
        <v>115</v>
      </c>
      <c r="E19" s="72">
        <v>0</v>
      </c>
      <c r="F19" s="72">
        <v>5</v>
      </c>
      <c r="G19" s="72">
        <v>0</v>
      </c>
      <c r="H19" s="11">
        <v>176</v>
      </c>
    </row>
    <row r="20" spans="2:8" ht="17.25" thickTop="1" thickBot="1" x14ac:dyDescent="0.3">
      <c r="B20" s="10" t="s">
        <v>36</v>
      </c>
      <c r="C20" s="72">
        <v>41</v>
      </c>
      <c r="D20" s="72">
        <v>136</v>
      </c>
      <c r="E20" s="72">
        <v>7</v>
      </c>
      <c r="F20" s="72">
        <v>10</v>
      </c>
      <c r="G20" s="72">
        <v>0</v>
      </c>
      <c r="H20" s="11">
        <v>194</v>
      </c>
    </row>
    <row r="21" spans="2:8" ht="17.25" thickTop="1" thickBot="1" x14ac:dyDescent="0.3">
      <c r="B21" s="16" t="s">
        <v>37</v>
      </c>
      <c r="C21" s="73">
        <v>732</v>
      </c>
      <c r="D21" s="73">
        <v>1416</v>
      </c>
      <c r="E21" s="73">
        <v>63</v>
      </c>
      <c r="F21" s="73">
        <v>81</v>
      </c>
      <c r="G21" s="73">
        <v>15</v>
      </c>
      <c r="H21" s="17">
        <v>2307</v>
      </c>
    </row>
    <row r="22" spans="2:8" ht="17.25" thickTop="1" thickBot="1" x14ac:dyDescent="0.3">
      <c r="B22" s="20" t="s">
        <v>38</v>
      </c>
      <c r="C22" s="72">
        <v>137</v>
      </c>
      <c r="D22" s="72">
        <v>306</v>
      </c>
      <c r="E22" s="72">
        <v>20</v>
      </c>
      <c r="F22" s="72">
        <v>24</v>
      </c>
      <c r="G22" s="72">
        <v>1</v>
      </c>
      <c r="H22" s="21">
        <v>488</v>
      </c>
    </row>
    <row r="23" spans="2:8" ht="17.25" thickTop="1" thickBot="1" x14ac:dyDescent="0.3">
      <c r="B23" s="10" t="s">
        <v>39</v>
      </c>
      <c r="C23" s="72">
        <v>185</v>
      </c>
      <c r="D23" s="72">
        <v>302</v>
      </c>
      <c r="E23" s="72">
        <v>12</v>
      </c>
      <c r="F23" s="72">
        <v>26</v>
      </c>
      <c r="G23" s="72">
        <v>12</v>
      </c>
      <c r="H23" s="11">
        <v>537</v>
      </c>
    </row>
    <row r="24" spans="2:8" ht="17.25" thickTop="1" thickBot="1" x14ac:dyDescent="0.3">
      <c r="B24" s="10" t="s">
        <v>40</v>
      </c>
      <c r="C24" s="72">
        <v>39</v>
      </c>
      <c r="D24" s="72">
        <v>78</v>
      </c>
      <c r="E24" s="72">
        <v>4</v>
      </c>
      <c r="F24" s="72">
        <v>2</v>
      </c>
      <c r="G24" s="72">
        <v>0</v>
      </c>
      <c r="H24" s="11">
        <v>123</v>
      </c>
    </row>
    <row r="25" spans="2:8" ht="17.25" thickTop="1" thickBot="1" x14ac:dyDescent="0.3">
      <c r="B25" s="10" t="s">
        <v>41</v>
      </c>
      <c r="C25" s="72">
        <v>83</v>
      </c>
      <c r="D25" s="72">
        <v>115</v>
      </c>
      <c r="E25" s="72">
        <v>2</v>
      </c>
      <c r="F25" s="72">
        <v>0</v>
      </c>
      <c r="G25" s="72">
        <v>2</v>
      </c>
      <c r="H25" s="11">
        <v>202</v>
      </c>
    </row>
    <row r="26" spans="2:8" ht="17.25" thickTop="1" thickBot="1" x14ac:dyDescent="0.3">
      <c r="B26" s="10" t="s">
        <v>42</v>
      </c>
      <c r="C26" s="72">
        <v>178</v>
      </c>
      <c r="D26" s="72">
        <v>409</v>
      </c>
      <c r="E26" s="72">
        <v>12</v>
      </c>
      <c r="F26" s="72">
        <v>13</v>
      </c>
      <c r="G26" s="72">
        <v>0</v>
      </c>
      <c r="H26" s="11">
        <v>612</v>
      </c>
    </row>
    <row r="27" spans="2:8" ht="17.25" thickTop="1" thickBot="1" x14ac:dyDescent="0.3">
      <c r="B27" s="10" t="s">
        <v>43</v>
      </c>
      <c r="C27" s="72">
        <v>110</v>
      </c>
      <c r="D27" s="72">
        <v>206</v>
      </c>
      <c r="E27" s="72">
        <v>13</v>
      </c>
      <c r="F27" s="72">
        <v>16</v>
      </c>
      <c r="G27" s="72">
        <v>0</v>
      </c>
      <c r="H27" s="11">
        <v>345</v>
      </c>
    </row>
    <row r="28" spans="2:8" ht="40.5" customHeight="1" thickTop="1" thickBot="1" x14ac:dyDescent="0.3">
      <c r="B28" s="23" t="s">
        <v>44</v>
      </c>
      <c r="C28" s="73">
        <v>931</v>
      </c>
      <c r="D28" s="73">
        <v>381</v>
      </c>
      <c r="E28" s="73">
        <v>9</v>
      </c>
      <c r="F28" s="73">
        <v>10</v>
      </c>
      <c r="G28" s="73">
        <v>1</v>
      </c>
      <c r="H28" s="17">
        <v>1332</v>
      </c>
    </row>
    <row r="29" spans="2:8" ht="17.25" thickTop="1" thickBot="1" x14ac:dyDescent="0.3">
      <c r="B29" s="10" t="s">
        <v>45</v>
      </c>
      <c r="C29" s="72">
        <v>479</v>
      </c>
      <c r="D29" s="72">
        <v>220</v>
      </c>
      <c r="E29" s="72">
        <v>4</v>
      </c>
      <c r="F29" s="72">
        <v>6</v>
      </c>
      <c r="G29" s="72">
        <v>1</v>
      </c>
      <c r="H29" s="11">
        <v>710</v>
      </c>
    </row>
    <row r="30" spans="2:8" ht="17.25" thickTop="1" thickBot="1" x14ac:dyDescent="0.3">
      <c r="B30" s="10" t="s">
        <v>46</v>
      </c>
      <c r="C30" s="72">
        <v>364</v>
      </c>
      <c r="D30" s="72">
        <v>82</v>
      </c>
      <c r="E30" s="72">
        <v>1</v>
      </c>
      <c r="F30" s="72">
        <v>0</v>
      </c>
      <c r="G30" s="72">
        <v>0</v>
      </c>
      <c r="H30" s="11">
        <v>447</v>
      </c>
    </row>
    <row r="31" spans="2:8" ht="17.25" thickTop="1" thickBot="1" x14ac:dyDescent="0.3">
      <c r="B31" s="10" t="s">
        <v>47</v>
      </c>
      <c r="C31" s="72">
        <v>23</v>
      </c>
      <c r="D31" s="72">
        <v>5</v>
      </c>
      <c r="E31" s="72">
        <v>1</v>
      </c>
      <c r="F31" s="72">
        <v>0</v>
      </c>
      <c r="G31" s="72">
        <v>0</v>
      </c>
      <c r="H31" s="11">
        <v>29</v>
      </c>
    </row>
    <row r="32" spans="2:8" ht="17.25" thickTop="1" thickBot="1" x14ac:dyDescent="0.3">
      <c r="B32" s="10" t="s">
        <v>48</v>
      </c>
      <c r="C32" s="72">
        <v>65</v>
      </c>
      <c r="D32" s="72">
        <v>74</v>
      </c>
      <c r="E32" s="72">
        <v>3</v>
      </c>
      <c r="F32" s="72">
        <v>4</v>
      </c>
      <c r="G32" s="72">
        <v>0</v>
      </c>
      <c r="H32" s="11">
        <v>146</v>
      </c>
    </row>
    <row r="33" spans="2:8" ht="36.75" customHeight="1" thickTop="1" thickBot="1" x14ac:dyDescent="0.3">
      <c r="B33" s="23" t="s">
        <v>49</v>
      </c>
      <c r="C33" s="73">
        <v>531</v>
      </c>
      <c r="D33" s="17">
        <v>239</v>
      </c>
      <c r="E33" s="18">
        <v>4</v>
      </c>
      <c r="F33" s="17">
        <v>10</v>
      </c>
      <c r="G33" s="17">
        <v>1</v>
      </c>
      <c r="H33" s="17">
        <v>785</v>
      </c>
    </row>
    <row r="34" spans="2:8" ht="17.25" thickTop="1" thickBot="1" x14ac:dyDescent="0.3">
      <c r="B34" s="10" t="s">
        <v>50</v>
      </c>
      <c r="C34" s="72">
        <v>197</v>
      </c>
      <c r="D34" s="72">
        <v>132</v>
      </c>
      <c r="E34" s="72">
        <v>4</v>
      </c>
      <c r="F34" s="72">
        <v>5</v>
      </c>
      <c r="G34" s="72">
        <v>0</v>
      </c>
      <c r="H34" s="11">
        <v>338</v>
      </c>
    </row>
    <row r="35" spans="2:8" ht="17.25" thickTop="1" thickBot="1" x14ac:dyDescent="0.3">
      <c r="B35" s="10" t="s">
        <v>51</v>
      </c>
      <c r="C35" s="72">
        <v>267</v>
      </c>
      <c r="D35" s="72">
        <v>73</v>
      </c>
      <c r="E35" s="72">
        <v>0</v>
      </c>
      <c r="F35" s="72">
        <v>5</v>
      </c>
      <c r="G35" s="72">
        <v>1</v>
      </c>
      <c r="H35" s="11">
        <v>346</v>
      </c>
    </row>
    <row r="36" spans="2:8" ht="17.25" thickTop="1" thickBot="1" x14ac:dyDescent="0.3">
      <c r="B36" s="10" t="s">
        <v>52</v>
      </c>
      <c r="C36" s="72">
        <v>67</v>
      </c>
      <c r="D36" s="72">
        <v>34</v>
      </c>
      <c r="E36" s="72">
        <v>0</v>
      </c>
      <c r="F36" s="72">
        <v>0</v>
      </c>
      <c r="G36" s="72">
        <v>0</v>
      </c>
      <c r="H36" s="11">
        <v>101</v>
      </c>
    </row>
    <row r="37" spans="2:8" ht="41.25" customHeight="1" thickTop="1" thickBot="1" x14ac:dyDescent="0.3">
      <c r="B37" s="16" t="s">
        <v>53</v>
      </c>
      <c r="C37" s="73">
        <v>71</v>
      </c>
      <c r="D37" s="17">
        <v>14</v>
      </c>
      <c r="E37" s="18">
        <v>1</v>
      </c>
      <c r="F37" s="17">
        <v>1</v>
      </c>
      <c r="G37" s="17">
        <v>1</v>
      </c>
      <c r="H37" s="17">
        <v>88</v>
      </c>
    </row>
    <row r="38" spans="2:8" ht="17.25" thickTop="1" thickBot="1" x14ac:dyDescent="0.3">
      <c r="B38" s="10" t="s">
        <v>54</v>
      </c>
      <c r="C38" s="72">
        <v>71</v>
      </c>
      <c r="D38" s="72">
        <v>14</v>
      </c>
      <c r="E38" s="72">
        <v>0</v>
      </c>
      <c r="F38" s="72">
        <v>1</v>
      </c>
      <c r="G38" s="72">
        <v>1</v>
      </c>
      <c r="H38" s="11">
        <v>87</v>
      </c>
    </row>
    <row r="39" spans="2:8" ht="17.25" thickTop="1" thickBot="1" x14ac:dyDescent="0.3">
      <c r="B39" s="10" t="s">
        <v>55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11">
        <v>0</v>
      </c>
    </row>
    <row r="40" spans="2:8" ht="17.25" thickTop="1" thickBot="1" x14ac:dyDescent="0.3">
      <c r="B40" s="10" t="s">
        <v>56</v>
      </c>
      <c r="C40" s="72">
        <v>0</v>
      </c>
      <c r="D40" s="72">
        <v>0</v>
      </c>
      <c r="E40" s="72">
        <v>1</v>
      </c>
      <c r="F40" s="72">
        <v>0</v>
      </c>
      <c r="G40" s="72">
        <v>0</v>
      </c>
      <c r="H40" s="11">
        <v>1</v>
      </c>
    </row>
    <row r="41" spans="2:8" ht="17.25" thickTop="1" thickBot="1" x14ac:dyDescent="0.3">
      <c r="B41" s="16" t="s">
        <v>57</v>
      </c>
      <c r="C41" s="73">
        <v>119</v>
      </c>
      <c r="D41" s="17">
        <v>171</v>
      </c>
      <c r="E41" s="18">
        <v>5</v>
      </c>
      <c r="F41" s="17">
        <v>2</v>
      </c>
      <c r="G41" s="17">
        <v>1</v>
      </c>
      <c r="H41" s="17">
        <v>298</v>
      </c>
    </row>
    <row r="42" spans="2:8" ht="17.25" thickTop="1" thickBot="1" x14ac:dyDescent="0.3">
      <c r="B42" s="10" t="s">
        <v>58</v>
      </c>
      <c r="C42" s="72">
        <v>22</v>
      </c>
      <c r="D42" s="72">
        <v>13</v>
      </c>
      <c r="E42" s="72">
        <v>0</v>
      </c>
      <c r="F42" s="72">
        <v>0</v>
      </c>
      <c r="G42" s="72">
        <v>0</v>
      </c>
      <c r="H42" s="11">
        <v>35</v>
      </c>
    </row>
    <row r="43" spans="2:8" ht="17.25" thickTop="1" thickBot="1" x14ac:dyDescent="0.3">
      <c r="B43" s="10" t="s">
        <v>59</v>
      </c>
      <c r="C43" s="72">
        <v>57</v>
      </c>
      <c r="D43" s="72">
        <v>116</v>
      </c>
      <c r="E43" s="72">
        <v>3</v>
      </c>
      <c r="F43" s="72">
        <v>0</v>
      </c>
      <c r="G43" s="72">
        <v>1</v>
      </c>
      <c r="H43" s="11">
        <v>177</v>
      </c>
    </row>
    <row r="44" spans="2:8" ht="17.25" thickTop="1" thickBot="1" x14ac:dyDescent="0.3">
      <c r="B44" s="10" t="s">
        <v>60</v>
      </c>
      <c r="C44" s="72">
        <v>40</v>
      </c>
      <c r="D44" s="72">
        <v>42</v>
      </c>
      <c r="E44" s="72">
        <v>2</v>
      </c>
      <c r="F44" s="72">
        <v>2</v>
      </c>
      <c r="G44" s="72">
        <v>0</v>
      </c>
      <c r="H44" s="11">
        <v>86</v>
      </c>
    </row>
    <row r="45" spans="2:8" ht="17.25" thickTop="1" thickBot="1" x14ac:dyDescent="0.3">
      <c r="B45" s="16" t="s">
        <v>61</v>
      </c>
      <c r="C45" s="73">
        <v>193</v>
      </c>
      <c r="D45" s="73">
        <v>41</v>
      </c>
      <c r="E45" s="73">
        <v>1</v>
      </c>
      <c r="F45" s="73">
        <v>2</v>
      </c>
      <c r="G45" s="73">
        <v>0</v>
      </c>
      <c r="H45" s="17">
        <v>237</v>
      </c>
    </row>
    <row r="46" spans="2:8" ht="17.25" thickTop="1" thickBot="1" x14ac:dyDescent="0.3">
      <c r="B46" s="10" t="s">
        <v>62</v>
      </c>
      <c r="C46" s="72">
        <v>193</v>
      </c>
      <c r="D46" s="72">
        <v>41</v>
      </c>
      <c r="E46" s="72">
        <v>1</v>
      </c>
      <c r="F46" s="72">
        <v>2</v>
      </c>
      <c r="G46" s="72">
        <v>0</v>
      </c>
      <c r="H46" s="11">
        <v>237</v>
      </c>
    </row>
    <row r="47" spans="2:8" ht="17.25" thickTop="1" thickBot="1" x14ac:dyDescent="0.3">
      <c r="B47" s="16" t="s">
        <v>63</v>
      </c>
      <c r="C47" s="73">
        <v>56</v>
      </c>
      <c r="D47" s="73">
        <v>29</v>
      </c>
      <c r="E47" s="73">
        <v>0</v>
      </c>
      <c r="F47" s="73">
        <v>1</v>
      </c>
      <c r="G47" s="73">
        <v>0</v>
      </c>
      <c r="H47" s="17">
        <v>86</v>
      </c>
    </row>
    <row r="48" spans="2:8" ht="15" customHeight="1" thickTop="1" thickBot="1" x14ac:dyDescent="0.3">
      <c r="B48" s="29" t="s">
        <v>63</v>
      </c>
      <c r="C48" s="72">
        <v>56</v>
      </c>
      <c r="D48" s="72">
        <v>29</v>
      </c>
      <c r="E48" s="72">
        <v>0</v>
      </c>
      <c r="F48" s="72">
        <v>1</v>
      </c>
      <c r="G48" s="72">
        <v>0</v>
      </c>
      <c r="H48" s="24">
        <v>86</v>
      </c>
    </row>
    <row r="49" spans="2:8" ht="20.25" thickTop="1" thickBot="1" x14ac:dyDescent="0.3">
      <c r="B49" s="74" t="s">
        <v>70</v>
      </c>
      <c r="C49" s="75">
        <v>4486</v>
      </c>
      <c r="D49" s="76">
        <v>4166</v>
      </c>
      <c r="E49" s="77">
        <v>130</v>
      </c>
      <c r="F49" s="76">
        <v>168</v>
      </c>
      <c r="G49" s="76">
        <v>37</v>
      </c>
      <c r="H49" s="78">
        <v>8987</v>
      </c>
    </row>
    <row r="50" spans="2:8" ht="15" customHeight="1" x14ac:dyDescent="0.25">
      <c r="B50" s="38"/>
      <c r="C50" s="38"/>
      <c r="D50" s="38"/>
      <c r="E50" s="38"/>
      <c r="F50" s="38"/>
      <c r="G50" s="38"/>
      <c r="H50" s="38"/>
    </row>
    <row r="51" spans="2:8" ht="15" customHeight="1" thickBot="1" x14ac:dyDescent="0.3">
      <c r="B51" s="38"/>
      <c r="C51" s="38"/>
      <c r="D51" s="38"/>
      <c r="E51" s="38"/>
      <c r="F51" s="38"/>
      <c r="G51" s="38"/>
      <c r="H51" s="38"/>
    </row>
    <row r="52" spans="2:8" ht="21" thickBot="1" x14ac:dyDescent="0.35">
      <c r="B52" s="333" t="str">
        <f>B6</f>
        <v>ESTADOS ACADÉMICOS 2023-1</v>
      </c>
      <c r="C52" s="334"/>
      <c r="D52" s="334"/>
      <c r="E52" s="334"/>
      <c r="F52" s="334"/>
      <c r="G52" s="334"/>
      <c r="H52" s="334"/>
    </row>
    <row r="53" spans="2:8" ht="15" customHeight="1" x14ac:dyDescent="0.25">
      <c r="B53" s="336" t="s">
        <v>17</v>
      </c>
      <c r="C53" s="336" t="s">
        <v>78</v>
      </c>
      <c r="D53" s="336" t="s">
        <v>79</v>
      </c>
      <c r="E53" s="338" t="s">
        <v>80</v>
      </c>
      <c r="F53" s="336" t="s">
        <v>81</v>
      </c>
      <c r="G53" s="336" t="s">
        <v>82</v>
      </c>
      <c r="H53" s="336" t="s">
        <v>72</v>
      </c>
    </row>
    <row r="54" spans="2:8" ht="15.75" customHeight="1" thickBot="1" x14ac:dyDescent="0.3">
      <c r="B54" s="337"/>
      <c r="C54" s="337"/>
      <c r="D54" s="337"/>
      <c r="E54" s="339"/>
      <c r="F54" s="337"/>
      <c r="G54" s="337"/>
      <c r="H54" s="337"/>
    </row>
    <row r="55" spans="2:8" ht="16.5" thickBot="1" x14ac:dyDescent="0.3">
      <c r="B55" s="7" t="s">
        <v>25</v>
      </c>
      <c r="C55" s="125">
        <v>0.56053511705685621</v>
      </c>
      <c r="D55" s="105">
        <v>0.41605351170568561</v>
      </c>
      <c r="E55" s="106">
        <v>9.3645484949832769E-3</v>
      </c>
      <c r="F55" s="105">
        <v>1.0702341137123745E-2</v>
      </c>
      <c r="G55" s="105">
        <v>3.3444816053511705E-3</v>
      </c>
      <c r="H55" s="8">
        <v>1495</v>
      </c>
    </row>
    <row r="56" spans="2:8" ht="17.25" thickTop="1" thickBot="1" x14ac:dyDescent="0.3">
      <c r="B56" s="10" t="s">
        <v>26</v>
      </c>
      <c r="C56" s="126">
        <v>0.4879089615931721</v>
      </c>
      <c r="D56" s="107">
        <v>0.48648648648648651</v>
      </c>
      <c r="E56" s="108">
        <v>1.2802275960170697E-2</v>
      </c>
      <c r="F56" s="107">
        <v>1.1379800853485065E-2</v>
      </c>
      <c r="G56" s="107">
        <v>1.4224751066856331E-3</v>
      </c>
      <c r="H56" s="11">
        <v>703</v>
      </c>
    </row>
    <row r="57" spans="2:8" ht="17.25" thickTop="1" thickBot="1" x14ac:dyDescent="0.3">
      <c r="B57" s="10" t="s">
        <v>27</v>
      </c>
      <c r="C57" s="126">
        <v>0.69401709401709399</v>
      </c>
      <c r="D57" s="107">
        <v>0.28717948717948716</v>
      </c>
      <c r="E57" s="108">
        <v>6.8376068376068376E-3</v>
      </c>
      <c r="F57" s="107">
        <v>8.5470085470085479E-3</v>
      </c>
      <c r="G57" s="107">
        <v>3.4188034188034188E-3</v>
      </c>
      <c r="H57" s="11">
        <v>585</v>
      </c>
    </row>
    <row r="58" spans="2:8" ht="17.25" thickTop="1" thickBot="1" x14ac:dyDescent="0.3">
      <c r="B58" s="10" t="s">
        <v>28</v>
      </c>
      <c r="C58" s="126">
        <v>0.42995169082125606</v>
      </c>
      <c r="D58" s="107">
        <v>0.54106280193236711</v>
      </c>
      <c r="E58" s="108">
        <v>4.830917874396135E-3</v>
      </c>
      <c r="F58" s="107">
        <v>1.4492753623188406E-2</v>
      </c>
      <c r="G58" s="107">
        <v>9.6618357487922701E-3</v>
      </c>
      <c r="H58" s="11">
        <v>207</v>
      </c>
    </row>
    <row r="59" spans="2:8" ht="54" customHeight="1" thickTop="1" thickBot="1" x14ac:dyDescent="0.3">
      <c r="B59" s="23" t="s">
        <v>65</v>
      </c>
      <c r="C59" s="127">
        <v>0.50166852057842048</v>
      </c>
      <c r="D59" s="111">
        <v>0.45161290322580644</v>
      </c>
      <c r="E59" s="112">
        <v>1.6685205784204672E-2</v>
      </c>
      <c r="F59" s="111">
        <v>2.1134593993325918E-2</v>
      </c>
      <c r="G59" s="111">
        <v>8.8987764182424916E-3</v>
      </c>
      <c r="H59" s="17">
        <v>899</v>
      </c>
    </row>
    <row r="60" spans="2:8" ht="17.25" thickTop="1" thickBot="1" x14ac:dyDescent="0.3">
      <c r="B60" s="10" t="s">
        <v>30</v>
      </c>
      <c r="C60" s="126">
        <v>0.37166666666666665</v>
      </c>
      <c r="D60" s="107">
        <v>0.56666666666666665</v>
      </c>
      <c r="E60" s="108">
        <v>2.3333333333333334E-2</v>
      </c>
      <c r="F60" s="107">
        <v>2.6666666666666668E-2</v>
      </c>
      <c r="G60" s="107">
        <v>1.1666666666666667E-2</v>
      </c>
      <c r="H60" s="11">
        <v>600</v>
      </c>
    </row>
    <row r="61" spans="2:8" ht="17.25" thickTop="1" thickBot="1" x14ac:dyDescent="0.3">
      <c r="B61" s="10" t="s">
        <v>31</v>
      </c>
      <c r="C61" s="126">
        <v>0.67961165048543692</v>
      </c>
      <c r="D61" s="107">
        <v>0.29126213592233008</v>
      </c>
      <c r="E61" s="108">
        <v>0</v>
      </c>
      <c r="F61" s="107">
        <v>1.9417475728155338E-2</v>
      </c>
      <c r="G61" s="107">
        <v>9.7087378640776691E-3</v>
      </c>
      <c r="H61" s="11">
        <v>103</v>
      </c>
    </row>
    <row r="62" spans="2:8" ht="17.25" thickTop="1" thickBot="1" x14ac:dyDescent="0.3">
      <c r="B62" s="10" t="s">
        <v>32</v>
      </c>
      <c r="C62" s="126">
        <v>0.80612244897959184</v>
      </c>
      <c r="D62" s="107">
        <v>0.18367346938775511</v>
      </c>
      <c r="E62" s="108">
        <v>5.1020408163265302E-3</v>
      </c>
      <c r="F62" s="107">
        <v>5.1020408163265302E-3</v>
      </c>
      <c r="G62" s="107">
        <v>0</v>
      </c>
      <c r="H62" s="11">
        <v>196</v>
      </c>
    </row>
    <row r="63" spans="2:8" ht="17.25" thickTop="1" thickBot="1" x14ac:dyDescent="0.3">
      <c r="B63" s="16" t="s">
        <v>33</v>
      </c>
      <c r="C63" s="127">
        <v>0.38630136986301372</v>
      </c>
      <c r="D63" s="111">
        <v>0.58013698630136989</v>
      </c>
      <c r="E63" s="112">
        <v>1.2328767123287671E-2</v>
      </c>
      <c r="F63" s="111">
        <v>1.7808219178082191E-2</v>
      </c>
      <c r="G63" s="111">
        <v>3.4246575342465752E-3</v>
      </c>
      <c r="H63" s="17">
        <v>1460</v>
      </c>
    </row>
    <row r="64" spans="2:8" ht="17.25" thickTop="1" thickBot="1" x14ac:dyDescent="0.3">
      <c r="B64" s="10" t="s">
        <v>34</v>
      </c>
      <c r="C64" s="126">
        <v>0.42844036697247706</v>
      </c>
      <c r="D64" s="107">
        <v>0.5467889908256881</v>
      </c>
      <c r="E64" s="108">
        <v>1.0091743119266056E-2</v>
      </c>
      <c r="F64" s="107">
        <v>1.0091743119266056E-2</v>
      </c>
      <c r="G64" s="107">
        <v>4.5871559633027525E-3</v>
      </c>
      <c r="H64" s="11">
        <v>1090</v>
      </c>
    </row>
    <row r="65" spans="2:8" ht="17.25" thickTop="1" thickBot="1" x14ac:dyDescent="0.3">
      <c r="B65" s="10" t="s">
        <v>35</v>
      </c>
      <c r="C65" s="126">
        <v>0.31818181818181818</v>
      </c>
      <c r="D65" s="107">
        <v>0.65340909090909094</v>
      </c>
      <c r="E65" s="108">
        <v>0</v>
      </c>
      <c r="F65" s="107">
        <v>2.8409090909090908E-2</v>
      </c>
      <c r="G65" s="107">
        <v>0</v>
      </c>
      <c r="H65" s="11">
        <v>176</v>
      </c>
    </row>
    <row r="66" spans="2:8" ht="17.25" thickTop="1" thickBot="1" x14ac:dyDescent="0.3">
      <c r="B66" s="10" t="s">
        <v>36</v>
      </c>
      <c r="C66" s="126">
        <v>0.21134020618556701</v>
      </c>
      <c r="D66" s="107">
        <v>0.7010309278350515</v>
      </c>
      <c r="E66" s="108">
        <v>3.608247422680412E-2</v>
      </c>
      <c r="F66" s="107">
        <v>5.1546391752577317E-2</v>
      </c>
      <c r="G66" s="107">
        <v>0</v>
      </c>
      <c r="H66" s="11">
        <v>194</v>
      </c>
    </row>
    <row r="67" spans="2:8" ht="17.25" thickTop="1" thickBot="1" x14ac:dyDescent="0.3">
      <c r="B67" s="16" t="s">
        <v>37</v>
      </c>
      <c r="C67" s="225">
        <f t="shared" ref="C67:C89" si="0">IFERROR(C21/H67,0)</f>
        <v>0.31729518855656696</v>
      </c>
      <c r="D67" s="226">
        <f t="shared" ref="D67:D89" si="1">IFERROR(D21/H67,0)</f>
        <v>0.61378413524057218</v>
      </c>
      <c r="E67" s="227">
        <f t="shared" ref="E67:E89" si="2">IFERROR(E21/H67,0)</f>
        <v>2.7308192457737322E-2</v>
      </c>
      <c r="F67" s="226">
        <f t="shared" ref="F67:F89" si="3">IFERROR(F21/H67,0)</f>
        <v>3.5110533159947985E-2</v>
      </c>
      <c r="G67" s="226">
        <f t="shared" ref="G67:G89" si="4">IFERROR(G21/H67,0)</f>
        <v>6.5019505851755524E-3</v>
      </c>
      <c r="H67" s="137">
        <f t="shared" ref="H67:H90" si="5">H21</f>
        <v>2307</v>
      </c>
    </row>
    <row r="68" spans="2:8" ht="17.25" thickTop="1" thickBot="1" x14ac:dyDescent="0.3">
      <c r="B68" s="20" t="s">
        <v>38</v>
      </c>
      <c r="C68" s="228">
        <f t="shared" si="0"/>
        <v>0.28073770491803279</v>
      </c>
      <c r="D68" s="229">
        <f t="shared" si="1"/>
        <v>0.62704918032786883</v>
      </c>
      <c r="E68" s="230">
        <f t="shared" si="2"/>
        <v>4.0983606557377046E-2</v>
      </c>
      <c r="F68" s="229">
        <f t="shared" si="3"/>
        <v>4.9180327868852458E-2</v>
      </c>
      <c r="G68" s="229">
        <f t="shared" si="4"/>
        <v>2.0491803278688526E-3</v>
      </c>
      <c r="H68" s="139">
        <f t="shared" si="5"/>
        <v>488</v>
      </c>
    </row>
    <row r="69" spans="2:8" ht="17.25" thickTop="1" thickBot="1" x14ac:dyDescent="0.3">
      <c r="B69" s="10" t="s">
        <v>39</v>
      </c>
      <c r="C69" s="222">
        <f t="shared" si="0"/>
        <v>0.34450651769087526</v>
      </c>
      <c r="D69" s="223">
        <f t="shared" si="1"/>
        <v>0.56238361266294223</v>
      </c>
      <c r="E69" s="224">
        <f t="shared" si="2"/>
        <v>2.23463687150838E-2</v>
      </c>
      <c r="F69" s="223">
        <f t="shared" si="3"/>
        <v>4.8417132216014895E-2</v>
      </c>
      <c r="G69" s="223">
        <f t="shared" si="4"/>
        <v>2.23463687150838E-2</v>
      </c>
      <c r="H69" s="134">
        <f t="shared" si="5"/>
        <v>537</v>
      </c>
    </row>
    <row r="70" spans="2:8" ht="17.25" thickTop="1" thickBot="1" x14ac:dyDescent="0.3">
      <c r="B70" s="10" t="s">
        <v>40</v>
      </c>
      <c r="C70" s="222">
        <f t="shared" si="0"/>
        <v>0.31707317073170732</v>
      </c>
      <c r="D70" s="223">
        <f t="shared" si="1"/>
        <v>0.63414634146341464</v>
      </c>
      <c r="E70" s="224">
        <f t="shared" si="2"/>
        <v>3.2520325203252036E-2</v>
      </c>
      <c r="F70" s="223">
        <f t="shared" si="3"/>
        <v>1.6260162601626018E-2</v>
      </c>
      <c r="G70" s="223">
        <f t="shared" si="4"/>
        <v>0</v>
      </c>
      <c r="H70" s="134">
        <f t="shared" si="5"/>
        <v>123</v>
      </c>
    </row>
    <row r="71" spans="2:8" ht="17.25" thickTop="1" thickBot="1" x14ac:dyDescent="0.3">
      <c r="B71" s="10" t="s">
        <v>41</v>
      </c>
      <c r="C71" s="222">
        <f t="shared" si="0"/>
        <v>0.41089108910891087</v>
      </c>
      <c r="D71" s="223">
        <f t="shared" si="1"/>
        <v>0.56930693069306926</v>
      </c>
      <c r="E71" s="224">
        <f t="shared" si="2"/>
        <v>9.9009900990099011E-3</v>
      </c>
      <c r="F71" s="223">
        <f t="shared" si="3"/>
        <v>0</v>
      </c>
      <c r="G71" s="223">
        <f t="shared" si="4"/>
        <v>9.9009900990099011E-3</v>
      </c>
      <c r="H71" s="134">
        <f t="shared" si="5"/>
        <v>202</v>
      </c>
    </row>
    <row r="72" spans="2:8" ht="17.25" thickTop="1" thickBot="1" x14ac:dyDescent="0.3">
      <c r="B72" s="10" t="s">
        <v>42</v>
      </c>
      <c r="C72" s="222">
        <f t="shared" si="0"/>
        <v>0.2908496732026144</v>
      </c>
      <c r="D72" s="223">
        <f t="shared" si="1"/>
        <v>0.6683006535947712</v>
      </c>
      <c r="E72" s="224">
        <f t="shared" si="2"/>
        <v>1.9607843137254902E-2</v>
      </c>
      <c r="F72" s="223">
        <f t="shared" si="3"/>
        <v>2.1241830065359478E-2</v>
      </c>
      <c r="G72" s="223">
        <f t="shared" si="4"/>
        <v>0</v>
      </c>
      <c r="H72" s="134">
        <f t="shared" si="5"/>
        <v>612</v>
      </c>
    </row>
    <row r="73" spans="2:8" ht="17.25" thickTop="1" thickBot="1" x14ac:dyDescent="0.3">
      <c r="B73" s="10" t="s">
        <v>43</v>
      </c>
      <c r="C73" s="222">
        <f t="shared" si="0"/>
        <v>0.3188405797101449</v>
      </c>
      <c r="D73" s="223">
        <f t="shared" si="1"/>
        <v>0.59710144927536235</v>
      </c>
      <c r="E73" s="224">
        <f t="shared" si="2"/>
        <v>3.7681159420289857E-2</v>
      </c>
      <c r="F73" s="223">
        <f t="shared" si="3"/>
        <v>4.6376811594202899E-2</v>
      </c>
      <c r="G73" s="223">
        <f t="shared" si="4"/>
        <v>0</v>
      </c>
      <c r="H73" s="134">
        <f t="shared" si="5"/>
        <v>345</v>
      </c>
    </row>
    <row r="74" spans="2:8" ht="37.5" customHeight="1" thickTop="1" thickBot="1" x14ac:dyDescent="0.3">
      <c r="B74" s="23" t="s">
        <v>66</v>
      </c>
      <c r="C74" s="225">
        <f t="shared" si="0"/>
        <v>0.69894894894894899</v>
      </c>
      <c r="D74" s="226">
        <f t="shared" si="1"/>
        <v>0.28603603603603606</v>
      </c>
      <c r="E74" s="227">
        <f t="shared" si="2"/>
        <v>6.7567567567567571E-3</v>
      </c>
      <c r="F74" s="226">
        <f t="shared" si="3"/>
        <v>7.5075075075075074E-3</v>
      </c>
      <c r="G74" s="226">
        <f t="shared" si="4"/>
        <v>7.5075075075075074E-4</v>
      </c>
      <c r="H74" s="137">
        <f t="shared" si="5"/>
        <v>1332</v>
      </c>
    </row>
    <row r="75" spans="2:8" ht="17.25" thickTop="1" thickBot="1" x14ac:dyDescent="0.3">
      <c r="B75" s="10" t="s">
        <v>45</v>
      </c>
      <c r="C75" s="222">
        <f t="shared" si="0"/>
        <v>0.67464788732394365</v>
      </c>
      <c r="D75" s="223">
        <f t="shared" si="1"/>
        <v>0.30985915492957744</v>
      </c>
      <c r="E75" s="224">
        <f t="shared" si="2"/>
        <v>5.6338028169014088E-3</v>
      </c>
      <c r="F75" s="223">
        <f t="shared" si="3"/>
        <v>8.4507042253521118E-3</v>
      </c>
      <c r="G75" s="223">
        <f t="shared" si="4"/>
        <v>1.4084507042253522E-3</v>
      </c>
      <c r="H75" s="134">
        <f t="shared" si="5"/>
        <v>710</v>
      </c>
    </row>
    <row r="76" spans="2:8" ht="17.25" thickTop="1" thickBot="1" x14ac:dyDescent="0.3">
      <c r="B76" s="10" t="s">
        <v>46</v>
      </c>
      <c r="C76" s="222">
        <f t="shared" si="0"/>
        <v>0.81431767337807603</v>
      </c>
      <c r="D76" s="223">
        <f t="shared" si="1"/>
        <v>0.18344519015659955</v>
      </c>
      <c r="E76" s="224">
        <f t="shared" si="2"/>
        <v>2.2371364653243847E-3</v>
      </c>
      <c r="F76" s="223">
        <f t="shared" si="3"/>
        <v>0</v>
      </c>
      <c r="G76" s="223">
        <f t="shared" si="4"/>
        <v>0</v>
      </c>
      <c r="H76" s="134">
        <f t="shared" si="5"/>
        <v>447</v>
      </c>
    </row>
    <row r="77" spans="2:8" ht="17.25" thickTop="1" thickBot="1" x14ac:dyDescent="0.3">
      <c r="B77" s="10" t="s">
        <v>47</v>
      </c>
      <c r="C77" s="222">
        <f t="shared" si="0"/>
        <v>0.7931034482758621</v>
      </c>
      <c r="D77" s="223">
        <f t="shared" si="1"/>
        <v>0.17241379310344829</v>
      </c>
      <c r="E77" s="224">
        <f t="shared" si="2"/>
        <v>3.4482758620689655E-2</v>
      </c>
      <c r="F77" s="223">
        <f t="shared" si="3"/>
        <v>0</v>
      </c>
      <c r="G77" s="223">
        <f t="shared" si="4"/>
        <v>0</v>
      </c>
      <c r="H77" s="134">
        <f t="shared" si="5"/>
        <v>29</v>
      </c>
    </row>
    <row r="78" spans="2:8" ht="17.25" thickTop="1" thickBot="1" x14ac:dyDescent="0.3">
      <c r="B78" s="10" t="s">
        <v>48</v>
      </c>
      <c r="C78" s="222">
        <f t="shared" si="0"/>
        <v>0.4452054794520548</v>
      </c>
      <c r="D78" s="223">
        <f t="shared" si="1"/>
        <v>0.50684931506849318</v>
      </c>
      <c r="E78" s="224">
        <f t="shared" si="2"/>
        <v>2.0547945205479451E-2</v>
      </c>
      <c r="F78" s="223">
        <f t="shared" si="3"/>
        <v>2.7397260273972601E-2</v>
      </c>
      <c r="G78" s="223">
        <f t="shared" si="4"/>
        <v>0</v>
      </c>
      <c r="H78" s="134">
        <f t="shared" si="5"/>
        <v>146</v>
      </c>
    </row>
    <row r="79" spans="2:8" ht="34.5" customHeight="1" thickTop="1" thickBot="1" x14ac:dyDescent="0.3">
      <c r="B79" s="23" t="s">
        <v>67</v>
      </c>
      <c r="C79" s="225">
        <f t="shared" si="0"/>
        <v>0.67643312101910824</v>
      </c>
      <c r="D79" s="226">
        <f t="shared" si="1"/>
        <v>0.30445859872611464</v>
      </c>
      <c r="E79" s="227">
        <f t="shared" si="2"/>
        <v>5.0955414012738851E-3</v>
      </c>
      <c r="F79" s="226">
        <f t="shared" si="3"/>
        <v>1.2738853503184714E-2</v>
      </c>
      <c r="G79" s="226">
        <f t="shared" si="4"/>
        <v>1.2738853503184713E-3</v>
      </c>
      <c r="H79" s="137">
        <f t="shared" si="5"/>
        <v>785</v>
      </c>
    </row>
    <row r="80" spans="2:8" ht="17.25" thickTop="1" thickBot="1" x14ac:dyDescent="0.3">
      <c r="B80" s="10" t="s">
        <v>50</v>
      </c>
      <c r="C80" s="222">
        <f t="shared" si="0"/>
        <v>0.58284023668639051</v>
      </c>
      <c r="D80" s="223">
        <f t="shared" si="1"/>
        <v>0.39053254437869822</v>
      </c>
      <c r="E80" s="224">
        <f t="shared" si="2"/>
        <v>1.1834319526627219E-2</v>
      </c>
      <c r="F80" s="223">
        <f t="shared" si="3"/>
        <v>1.4792899408284023E-2</v>
      </c>
      <c r="G80" s="223">
        <f t="shared" si="4"/>
        <v>0</v>
      </c>
      <c r="H80" s="134">
        <f t="shared" si="5"/>
        <v>338</v>
      </c>
    </row>
    <row r="81" spans="2:8" ht="17.25" thickTop="1" thickBot="1" x14ac:dyDescent="0.3">
      <c r="B81" s="10" t="s">
        <v>51</v>
      </c>
      <c r="C81" s="222">
        <f t="shared" si="0"/>
        <v>0.77167630057803471</v>
      </c>
      <c r="D81" s="223">
        <f t="shared" si="1"/>
        <v>0.21098265895953758</v>
      </c>
      <c r="E81" s="224">
        <f t="shared" si="2"/>
        <v>0</v>
      </c>
      <c r="F81" s="223">
        <f t="shared" si="3"/>
        <v>1.4450867052023121E-2</v>
      </c>
      <c r="G81" s="223">
        <f t="shared" si="4"/>
        <v>2.8901734104046241E-3</v>
      </c>
      <c r="H81" s="134">
        <f t="shared" si="5"/>
        <v>346</v>
      </c>
    </row>
    <row r="82" spans="2:8" ht="17.25" thickTop="1" thickBot="1" x14ac:dyDescent="0.3">
      <c r="B82" s="10" t="s">
        <v>52</v>
      </c>
      <c r="C82" s="222">
        <f t="shared" si="0"/>
        <v>0.6633663366336634</v>
      </c>
      <c r="D82" s="223">
        <f t="shared" si="1"/>
        <v>0.33663366336633666</v>
      </c>
      <c r="E82" s="224">
        <f t="shared" si="2"/>
        <v>0</v>
      </c>
      <c r="F82" s="223">
        <f t="shared" si="3"/>
        <v>0</v>
      </c>
      <c r="G82" s="223">
        <f t="shared" si="4"/>
        <v>0</v>
      </c>
      <c r="H82" s="134">
        <f t="shared" si="5"/>
        <v>101</v>
      </c>
    </row>
    <row r="83" spans="2:8" ht="39.75" customHeight="1" thickTop="1" thickBot="1" x14ac:dyDescent="0.3">
      <c r="B83" s="16" t="s">
        <v>53</v>
      </c>
      <c r="C83" s="225">
        <f t="shared" si="0"/>
        <v>0.80681818181818177</v>
      </c>
      <c r="D83" s="226">
        <f t="shared" si="1"/>
        <v>0.15909090909090909</v>
      </c>
      <c r="E83" s="227">
        <f t="shared" si="2"/>
        <v>1.1363636363636364E-2</v>
      </c>
      <c r="F83" s="226">
        <f t="shared" si="3"/>
        <v>1.1363636363636364E-2</v>
      </c>
      <c r="G83" s="226">
        <f t="shared" si="4"/>
        <v>1.1363636363636364E-2</v>
      </c>
      <c r="H83" s="137">
        <f t="shared" si="5"/>
        <v>88</v>
      </c>
    </row>
    <row r="84" spans="2:8" ht="17.25" thickTop="1" thickBot="1" x14ac:dyDescent="0.3">
      <c r="B84" s="10" t="s">
        <v>54</v>
      </c>
      <c r="C84" s="222">
        <f t="shared" si="0"/>
        <v>0.81609195402298851</v>
      </c>
      <c r="D84" s="223">
        <f t="shared" si="1"/>
        <v>0.16091954022988506</v>
      </c>
      <c r="E84" s="224">
        <f t="shared" si="2"/>
        <v>0</v>
      </c>
      <c r="F84" s="223">
        <f t="shared" si="3"/>
        <v>1.1494252873563218E-2</v>
      </c>
      <c r="G84" s="223">
        <f t="shared" si="4"/>
        <v>1.1494252873563218E-2</v>
      </c>
      <c r="H84" s="134">
        <f t="shared" si="5"/>
        <v>87</v>
      </c>
    </row>
    <row r="85" spans="2:8" ht="17.25" thickTop="1" thickBot="1" x14ac:dyDescent="0.3">
      <c r="B85" s="10" t="s">
        <v>68</v>
      </c>
      <c r="C85" s="222">
        <f t="shared" si="0"/>
        <v>0</v>
      </c>
      <c r="D85" s="223">
        <f t="shared" si="1"/>
        <v>0</v>
      </c>
      <c r="E85" s="224">
        <f t="shared" si="2"/>
        <v>0</v>
      </c>
      <c r="F85" s="223">
        <f t="shared" si="3"/>
        <v>0</v>
      </c>
      <c r="G85" s="223">
        <f t="shared" si="4"/>
        <v>0</v>
      </c>
      <c r="H85" s="134">
        <f t="shared" si="5"/>
        <v>0</v>
      </c>
    </row>
    <row r="86" spans="2:8" ht="17.25" thickTop="1" thickBot="1" x14ac:dyDescent="0.3">
      <c r="B86" s="10" t="s">
        <v>69</v>
      </c>
      <c r="C86" s="222">
        <f t="shared" si="0"/>
        <v>0</v>
      </c>
      <c r="D86" s="223">
        <f t="shared" si="1"/>
        <v>0</v>
      </c>
      <c r="E86" s="224">
        <f t="shared" si="2"/>
        <v>1</v>
      </c>
      <c r="F86" s="223">
        <f t="shared" si="3"/>
        <v>0</v>
      </c>
      <c r="G86" s="223">
        <f t="shared" si="4"/>
        <v>0</v>
      </c>
      <c r="H86" s="134">
        <f t="shared" si="5"/>
        <v>1</v>
      </c>
    </row>
    <row r="87" spans="2:8" ht="17.25" thickTop="1" thickBot="1" x14ac:dyDescent="0.3">
      <c r="B87" s="16" t="s">
        <v>57</v>
      </c>
      <c r="C87" s="225">
        <f t="shared" si="0"/>
        <v>0.39932885906040266</v>
      </c>
      <c r="D87" s="226">
        <f t="shared" si="1"/>
        <v>0.5738255033557047</v>
      </c>
      <c r="E87" s="227">
        <f t="shared" si="2"/>
        <v>1.6778523489932886E-2</v>
      </c>
      <c r="F87" s="226">
        <f t="shared" si="3"/>
        <v>6.7114093959731542E-3</v>
      </c>
      <c r="G87" s="226">
        <f t="shared" si="4"/>
        <v>3.3557046979865771E-3</v>
      </c>
      <c r="H87" s="137">
        <f t="shared" si="5"/>
        <v>298</v>
      </c>
    </row>
    <row r="88" spans="2:8" ht="17.25" thickTop="1" thickBot="1" x14ac:dyDescent="0.3">
      <c r="B88" s="10" t="s">
        <v>58</v>
      </c>
      <c r="C88" s="222">
        <f t="shared" si="0"/>
        <v>0.62857142857142856</v>
      </c>
      <c r="D88" s="223">
        <f t="shared" si="1"/>
        <v>0.37142857142857144</v>
      </c>
      <c r="E88" s="224">
        <f t="shared" si="2"/>
        <v>0</v>
      </c>
      <c r="F88" s="223">
        <f t="shared" si="3"/>
        <v>0</v>
      </c>
      <c r="G88" s="223">
        <f t="shared" si="4"/>
        <v>0</v>
      </c>
      <c r="H88" s="134">
        <f t="shared" si="5"/>
        <v>35</v>
      </c>
    </row>
    <row r="89" spans="2:8" ht="17.25" thickTop="1" thickBot="1" x14ac:dyDescent="0.3">
      <c r="B89" s="10" t="s">
        <v>59</v>
      </c>
      <c r="C89" s="222">
        <f t="shared" si="0"/>
        <v>0.32203389830508472</v>
      </c>
      <c r="D89" s="223">
        <f t="shared" si="1"/>
        <v>0.65536723163841804</v>
      </c>
      <c r="E89" s="224">
        <f t="shared" si="2"/>
        <v>1.6949152542372881E-2</v>
      </c>
      <c r="F89" s="223">
        <f t="shared" si="3"/>
        <v>0</v>
      </c>
      <c r="G89" s="223">
        <f t="shared" si="4"/>
        <v>5.6497175141242938E-3</v>
      </c>
      <c r="H89" s="134">
        <f t="shared" si="5"/>
        <v>177</v>
      </c>
    </row>
    <row r="90" spans="2:8" ht="17.25" thickTop="1" thickBot="1" x14ac:dyDescent="0.3">
      <c r="B90" s="10" t="s">
        <v>60</v>
      </c>
      <c r="C90" s="222">
        <f>IFERROR(C44/$H90,0)</f>
        <v>0.46511627906976744</v>
      </c>
      <c r="D90" s="223">
        <f>IFERROR(D44/$H90,0)</f>
        <v>0.48837209302325579</v>
      </c>
      <c r="E90" s="224">
        <f>IFERROR(E44/$H90,0)</f>
        <v>2.3255813953488372E-2</v>
      </c>
      <c r="F90" s="223">
        <f>IFERROR(F44/$H90,0)</f>
        <v>2.3255813953488372E-2</v>
      </c>
      <c r="G90" s="223">
        <f>IFERROR(G44/$H90,0)</f>
        <v>0</v>
      </c>
      <c r="H90" s="134">
        <f t="shared" si="5"/>
        <v>86</v>
      </c>
    </row>
    <row r="91" spans="2:8" ht="17.25" thickTop="1" thickBot="1" x14ac:dyDescent="0.3">
      <c r="B91" s="16" t="s">
        <v>61</v>
      </c>
      <c r="C91" s="225">
        <f>IFERROR(C45/H91,0)</f>
        <v>0.81434599156118148</v>
      </c>
      <c r="D91" s="226">
        <f>IFERROR(D45/H91,0)</f>
        <v>0.1729957805907173</v>
      </c>
      <c r="E91" s="227">
        <f>IFERROR(E45/H91,0)</f>
        <v>4.2194092827004216E-3</v>
      </c>
      <c r="F91" s="226">
        <f>IFERROR(F45/H91,0)</f>
        <v>8.4388185654008432E-3</v>
      </c>
      <c r="G91" s="226">
        <f>IFERROR(G45/H91,0)</f>
        <v>0</v>
      </c>
      <c r="H91" s="137">
        <f>H45</f>
        <v>237</v>
      </c>
    </row>
    <row r="92" spans="2:8" ht="17.25" thickTop="1" thickBot="1" x14ac:dyDescent="0.3">
      <c r="B92" s="10" t="s">
        <v>62</v>
      </c>
      <c r="C92" s="222">
        <f>IFERROR(C46/H92,0)</f>
        <v>0.81434599156118148</v>
      </c>
      <c r="D92" s="223">
        <f>IFERROR(D46/H92,0)</f>
        <v>0.1729957805907173</v>
      </c>
      <c r="E92" s="224">
        <f>IFERROR(E46/H92,0)</f>
        <v>4.2194092827004216E-3</v>
      </c>
      <c r="F92" s="223">
        <f>IFERROR(F46/H92,0)</f>
        <v>8.4388185654008432E-3</v>
      </c>
      <c r="G92" s="223">
        <f>IFERROR(G46/H92,0)</f>
        <v>0</v>
      </c>
      <c r="H92" s="134">
        <f>H46</f>
        <v>237</v>
      </c>
    </row>
    <row r="93" spans="2:8" ht="17.25" thickTop="1" thickBot="1" x14ac:dyDescent="0.3">
      <c r="B93" s="16" t="s">
        <v>63</v>
      </c>
      <c r="C93" s="225">
        <f>IFERROR(C47/H93,0)</f>
        <v>0.65116279069767447</v>
      </c>
      <c r="D93" s="226">
        <f>IFERROR(D47/H93,0)</f>
        <v>0.33720930232558138</v>
      </c>
      <c r="E93" s="227">
        <f>IFERROR(E47/H93,0)</f>
        <v>0</v>
      </c>
      <c r="F93" s="226">
        <f>IFERROR(F47/H93,0)</f>
        <v>1.1627906976744186E-2</v>
      </c>
      <c r="G93" s="226">
        <f>IFERROR(G47/H93,0)</f>
        <v>0</v>
      </c>
      <c r="H93" s="137">
        <f>H47</f>
        <v>86</v>
      </c>
    </row>
    <row r="94" spans="2:8" ht="17.25" thickTop="1" thickBot="1" x14ac:dyDescent="0.3">
      <c r="B94" s="29" t="s">
        <v>63</v>
      </c>
      <c r="C94" s="231">
        <f>IFERROR(C48/H94,0)</f>
        <v>0.65116279069767447</v>
      </c>
      <c r="D94" s="232">
        <f>IFERROR(D48/H94,0)</f>
        <v>0.33720930232558138</v>
      </c>
      <c r="E94" s="233">
        <f>IFERROR(E48/H94,0)</f>
        <v>0</v>
      </c>
      <c r="F94" s="232">
        <f>IFERROR(F48/H94,0)</f>
        <v>1.1627906976744186E-2</v>
      </c>
      <c r="G94" s="232">
        <f>IFERROR(G48/H94,0)</f>
        <v>0</v>
      </c>
      <c r="H94" s="135">
        <f>H48</f>
        <v>86</v>
      </c>
    </row>
    <row r="95" spans="2:8" ht="20.25" thickTop="1" thickBot="1" x14ac:dyDescent="0.3">
      <c r="B95" s="74" t="s">
        <v>70</v>
      </c>
      <c r="C95" s="235">
        <f>IFERROR(C49/H95,0)</f>
        <v>0.49916546122176475</v>
      </c>
      <c r="D95" s="236">
        <f>IFERROR(D49/H95,0)</f>
        <v>0.46355847335039502</v>
      </c>
      <c r="E95" s="237">
        <f>IFERROR(E49/H95,0)</f>
        <v>1.4465338822743963E-2</v>
      </c>
      <c r="F95" s="236">
        <f>IFERROR(F49/H95,0)</f>
        <v>1.8693668632469122E-2</v>
      </c>
      <c r="G95" s="236">
        <f>IFERROR(G49/H95,0)</f>
        <v>4.1170579726271285E-3</v>
      </c>
      <c r="H95" s="238">
        <f>H49</f>
        <v>8987</v>
      </c>
    </row>
  </sheetData>
  <mergeCells count="18">
    <mergeCell ref="E7:E8"/>
    <mergeCell ref="F7:F8"/>
    <mergeCell ref="G7:G8"/>
    <mergeCell ref="H7:H8"/>
    <mergeCell ref="B2:H2"/>
    <mergeCell ref="B3:H3"/>
    <mergeCell ref="B6:H6"/>
    <mergeCell ref="B7:B8"/>
    <mergeCell ref="C7:C8"/>
    <mergeCell ref="D7:D8"/>
    <mergeCell ref="B52:H52"/>
    <mergeCell ref="B53:B54"/>
    <mergeCell ref="C53:C54"/>
    <mergeCell ref="D53:D54"/>
    <mergeCell ref="E53:E54"/>
    <mergeCell ref="F53:F54"/>
    <mergeCell ref="G53:G54"/>
    <mergeCell ref="H53:H54"/>
  </mergeCells>
  <pageMargins left="0.7" right="0.7" top="0.75" bottom="0.75" header="0.3" footer="0.3"/>
  <pageSetup orientation="portrait" horizontalDpi="300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S97"/>
  <sheetViews>
    <sheetView showGridLines="0" zoomScale="60" zoomScaleNormal="60" workbookViewId="0">
      <selection activeCell="I64" sqref="I64"/>
    </sheetView>
  </sheetViews>
  <sheetFormatPr baseColWidth="10" defaultColWidth="11.42578125" defaultRowHeight="15" x14ac:dyDescent="0.25"/>
  <cols>
    <col min="2" max="2" width="41.42578125" bestFit="1" customWidth="1"/>
    <col min="3" max="13" width="10.28515625" customWidth="1"/>
    <col min="14" max="14" width="15" customWidth="1"/>
    <col min="15" max="15" width="10.28515625" customWidth="1"/>
    <col min="16" max="17" width="10.7109375" customWidth="1"/>
  </cols>
  <sheetData>
    <row r="1" spans="2:19" ht="15.75" customHeight="1" thickBot="1" x14ac:dyDescent="0.3"/>
    <row r="2" spans="2:19" ht="43.5" customHeight="1" thickTop="1" x14ac:dyDescent="0.4">
      <c r="B2" s="369" t="str">
        <f>+CONCATENATE("ESTADOS ACADÉMICOS ",'Portada informe E.A.'!A1," POR PROGRAMAS ACADÉMICOS Y GÉNERO")</f>
        <v>ESTADOS ACADÉMICOS 2023-2 POR PROGRAMAS ACADÉMICOS Y GÉNERO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  <c r="P2" s="241"/>
    </row>
    <row r="3" spans="2:19" ht="43.5" customHeight="1" thickBot="1" x14ac:dyDescent="0.3">
      <c r="B3" s="385" t="s">
        <v>105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7"/>
      <c r="P3" s="300"/>
      <c r="Q3" s="5"/>
    </row>
    <row r="4" spans="2:19" ht="15" customHeight="1" thickTop="1" x14ac:dyDescent="0.25"/>
    <row r="5" spans="2:19" ht="15" customHeight="1" thickBot="1" x14ac:dyDescent="0.3"/>
    <row r="6" spans="2:19" ht="20.25" customHeight="1" thickBot="1" x14ac:dyDescent="0.3">
      <c r="B6" s="348" t="s">
        <v>83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2:19" ht="15" customHeight="1" thickBot="1" x14ac:dyDescent="0.3">
      <c r="B7" s="348" t="s">
        <v>17</v>
      </c>
      <c r="C7" s="348" t="s">
        <v>78</v>
      </c>
      <c r="D7" s="348"/>
      <c r="E7" s="348" t="s">
        <v>79</v>
      </c>
      <c r="F7" s="348"/>
      <c r="G7" s="368" t="s">
        <v>84</v>
      </c>
      <c r="H7" s="368"/>
      <c r="I7" s="368" t="s">
        <v>81</v>
      </c>
      <c r="J7" s="368"/>
      <c r="K7" s="368" t="s">
        <v>85</v>
      </c>
      <c r="L7" s="368"/>
      <c r="M7" s="348" t="s">
        <v>72</v>
      </c>
      <c r="N7" s="348"/>
      <c r="O7" s="348" t="s">
        <v>70</v>
      </c>
    </row>
    <row r="8" spans="2:19" ht="21.75" customHeight="1" thickBot="1" x14ac:dyDescent="0.3">
      <c r="B8" s="348"/>
      <c r="C8" s="348"/>
      <c r="D8" s="348"/>
      <c r="E8" s="348"/>
      <c r="F8" s="348"/>
      <c r="G8" s="368"/>
      <c r="H8" s="368"/>
      <c r="I8" s="368"/>
      <c r="J8" s="368"/>
      <c r="K8" s="368"/>
      <c r="L8" s="368"/>
      <c r="M8" s="348"/>
      <c r="N8" s="348"/>
      <c r="O8" s="348"/>
    </row>
    <row r="9" spans="2:19" ht="20.25" customHeight="1" thickBot="1" x14ac:dyDescent="0.3">
      <c r="B9" s="348"/>
      <c r="C9" s="66" t="s">
        <v>74</v>
      </c>
      <c r="D9" s="67" t="s">
        <v>75</v>
      </c>
      <c r="E9" s="66" t="s">
        <v>74</v>
      </c>
      <c r="F9" s="67" t="s">
        <v>75</v>
      </c>
      <c r="G9" s="66" t="s">
        <v>74</v>
      </c>
      <c r="H9" s="67" t="s">
        <v>75</v>
      </c>
      <c r="I9" s="66" t="s">
        <v>74</v>
      </c>
      <c r="J9" s="67" t="s">
        <v>75</v>
      </c>
      <c r="K9" s="66" t="s">
        <v>74</v>
      </c>
      <c r="L9" s="67" t="s">
        <v>75</v>
      </c>
      <c r="M9" s="66" t="s">
        <v>74</v>
      </c>
      <c r="N9" s="67" t="s">
        <v>75</v>
      </c>
      <c r="O9" s="348"/>
    </row>
    <row r="10" spans="2:19" ht="20.25" customHeight="1" thickBot="1" x14ac:dyDescent="0.3">
      <c r="B10" s="19" t="s">
        <v>25</v>
      </c>
      <c r="C10" s="14">
        <v>502</v>
      </c>
      <c r="D10" s="15">
        <v>336</v>
      </c>
      <c r="E10" s="14">
        <v>199</v>
      </c>
      <c r="F10" s="15">
        <v>423</v>
      </c>
      <c r="G10" s="14">
        <v>4</v>
      </c>
      <c r="H10" s="15">
        <v>10</v>
      </c>
      <c r="I10" s="14">
        <v>1</v>
      </c>
      <c r="J10" s="15">
        <v>15</v>
      </c>
      <c r="K10" s="14">
        <v>0</v>
      </c>
      <c r="L10" s="15">
        <v>5</v>
      </c>
      <c r="M10" s="14">
        <v>706</v>
      </c>
      <c r="N10" s="15">
        <v>789</v>
      </c>
      <c r="O10" s="8">
        <v>1495</v>
      </c>
      <c r="R10" s="1"/>
      <c r="S10" s="1"/>
    </row>
    <row r="11" spans="2:19" ht="17.25" customHeight="1" thickTop="1" thickBot="1" x14ac:dyDescent="0.3">
      <c r="B11" s="10" t="s">
        <v>26</v>
      </c>
      <c r="C11" s="11">
        <v>178</v>
      </c>
      <c r="D11" s="11">
        <v>165</v>
      </c>
      <c r="E11" s="11">
        <v>91</v>
      </c>
      <c r="F11" s="11">
        <v>251</v>
      </c>
      <c r="G11" s="11">
        <v>2</v>
      </c>
      <c r="H11" s="11">
        <v>7</v>
      </c>
      <c r="I11" s="11">
        <v>0</v>
      </c>
      <c r="J11" s="11">
        <v>8</v>
      </c>
      <c r="K11" s="11">
        <v>0</v>
      </c>
      <c r="L11" s="11">
        <v>1</v>
      </c>
      <c r="M11" s="11">
        <v>271</v>
      </c>
      <c r="N11" s="12">
        <v>432</v>
      </c>
      <c r="O11" s="68">
        <v>703</v>
      </c>
      <c r="R11" s="1"/>
      <c r="S11" s="1"/>
    </row>
    <row r="12" spans="2:19" ht="17.25" customHeight="1" thickTop="1" thickBot="1" x14ac:dyDescent="0.3">
      <c r="B12" s="10" t="s">
        <v>27</v>
      </c>
      <c r="C12" s="11">
        <v>278</v>
      </c>
      <c r="D12" s="11">
        <v>128</v>
      </c>
      <c r="E12" s="11">
        <v>58</v>
      </c>
      <c r="F12" s="11">
        <v>110</v>
      </c>
      <c r="G12" s="11">
        <v>1</v>
      </c>
      <c r="H12" s="11">
        <v>3</v>
      </c>
      <c r="I12" s="11">
        <v>0</v>
      </c>
      <c r="J12" s="11">
        <v>5</v>
      </c>
      <c r="K12" s="11">
        <v>0</v>
      </c>
      <c r="L12" s="11">
        <v>2</v>
      </c>
      <c r="M12" s="11">
        <v>337</v>
      </c>
      <c r="N12" s="12">
        <v>248</v>
      </c>
      <c r="O12" s="11">
        <v>585</v>
      </c>
      <c r="R12" s="301"/>
      <c r="S12" s="1"/>
    </row>
    <row r="13" spans="2:19" ht="17.25" customHeight="1" thickTop="1" thickBot="1" x14ac:dyDescent="0.3">
      <c r="B13" s="10" t="s">
        <v>28</v>
      </c>
      <c r="C13" s="11">
        <v>46</v>
      </c>
      <c r="D13" s="11">
        <v>43</v>
      </c>
      <c r="E13" s="11">
        <v>50</v>
      </c>
      <c r="F13" s="11">
        <v>62</v>
      </c>
      <c r="G13" s="11">
        <v>1</v>
      </c>
      <c r="H13" s="11">
        <v>0</v>
      </c>
      <c r="I13" s="11">
        <v>1</v>
      </c>
      <c r="J13" s="11">
        <v>2</v>
      </c>
      <c r="K13" s="11">
        <v>0</v>
      </c>
      <c r="L13" s="11">
        <v>2</v>
      </c>
      <c r="M13" s="11">
        <v>98</v>
      </c>
      <c r="N13" s="12">
        <v>109</v>
      </c>
      <c r="O13" s="11">
        <v>207</v>
      </c>
      <c r="R13" s="1"/>
      <c r="S13" s="1"/>
    </row>
    <row r="14" spans="2:19" ht="61.5" customHeight="1" thickTop="1" thickBot="1" x14ac:dyDescent="0.3">
      <c r="B14" s="13" t="s">
        <v>29</v>
      </c>
      <c r="C14" s="14">
        <v>310</v>
      </c>
      <c r="D14" s="14">
        <v>141</v>
      </c>
      <c r="E14" s="14">
        <v>230</v>
      </c>
      <c r="F14" s="14">
        <v>176</v>
      </c>
      <c r="G14" s="14">
        <v>6</v>
      </c>
      <c r="H14" s="14">
        <v>9</v>
      </c>
      <c r="I14" s="14">
        <v>10</v>
      </c>
      <c r="J14" s="14">
        <v>9</v>
      </c>
      <c r="K14" s="14">
        <v>4</v>
      </c>
      <c r="L14" s="14">
        <v>4</v>
      </c>
      <c r="M14" s="14">
        <v>560</v>
      </c>
      <c r="N14" s="14">
        <v>339</v>
      </c>
      <c r="O14" s="8">
        <v>899</v>
      </c>
      <c r="R14" s="1"/>
      <c r="S14" s="1"/>
    </row>
    <row r="15" spans="2:19" ht="17.25" thickTop="1" thickBot="1" x14ac:dyDescent="0.3">
      <c r="B15" s="10" t="s">
        <v>30</v>
      </c>
      <c r="C15" s="11">
        <v>141</v>
      </c>
      <c r="D15" s="11">
        <v>82</v>
      </c>
      <c r="E15" s="11">
        <v>196</v>
      </c>
      <c r="F15" s="11">
        <v>144</v>
      </c>
      <c r="G15" s="11">
        <v>5</v>
      </c>
      <c r="H15" s="11">
        <v>9</v>
      </c>
      <c r="I15" s="11">
        <v>9</v>
      </c>
      <c r="J15" s="11">
        <v>7</v>
      </c>
      <c r="K15" s="11">
        <v>3</v>
      </c>
      <c r="L15" s="11">
        <v>4</v>
      </c>
      <c r="M15" s="11">
        <v>354</v>
      </c>
      <c r="N15" s="12">
        <v>246</v>
      </c>
      <c r="O15" s="68">
        <v>600</v>
      </c>
      <c r="R15" s="1"/>
      <c r="S15" s="1"/>
    </row>
    <row r="16" spans="2:19" ht="17.25" thickTop="1" thickBot="1" x14ac:dyDescent="0.3">
      <c r="B16" s="10" t="s">
        <v>31</v>
      </c>
      <c r="C16" s="11">
        <v>42</v>
      </c>
      <c r="D16" s="11">
        <v>28</v>
      </c>
      <c r="E16" s="11">
        <v>15</v>
      </c>
      <c r="F16" s="11">
        <v>15</v>
      </c>
      <c r="G16" s="11">
        <v>0</v>
      </c>
      <c r="H16" s="11">
        <v>0</v>
      </c>
      <c r="I16" s="11">
        <v>0</v>
      </c>
      <c r="J16" s="11">
        <v>2</v>
      </c>
      <c r="K16" s="11">
        <v>1</v>
      </c>
      <c r="L16" s="11">
        <v>0</v>
      </c>
      <c r="M16" s="11">
        <v>58</v>
      </c>
      <c r="N16" s="12">
        <v>45</v>
      </c>
      <c r="O16" s="11">
        <v>103</v>
      </c>
    </row>
    <row r="17" spans="2:15" ht="17.25" thickTop="1" thickBot="1" x14ac:dyDescent="0.3">
      <c r="B17" s="10" t="s">
        <v>32</v>
      </c>
      <c r="C17" s="11">
        <v>127</v>
      </c>
      <c r="D17" s="11">
        <v>31</v>
      </c>
      <c r="E17" s="11">
        <v>19</v>
      </c>
      <c r="F17" s="11">
        <v>17</v>
      </c>
      <c r="G17" s="11">
        <v>1</v>
      </c>
      <c r="H17" s="11">
        <v>0</v>
      </c>
      <c r="I17" s="11">
        <v>1</v>
      </c>
      <c r="J17" s="11">
        <v>0</v>
      </c>
      <c r="K17" s="11">
        <v>0</v>
      </c>
      <c r="L17" s="11">
        <v>0</v>
      </c>
      <c r="M17" s="11">
        <v>148</v>
      </c>
      <c r="N17" s="12">
        <v>48</v>
      </c>
      <c r="O17" s="11">
        <v>196</v>
      </c>
    </row>
    <row r="18" spans="2:15" ht="17.25" thickTop="1" thickBot="1" x14ac:dyDescent="0.3">
      <c r="B18" s="16" t="s">
        <v>33</v>
      </c>
      <c r="C18" s="14">
        <v>375</v>
      </c>
      <c r="D18" s="15">
        <v>189</v>
      </c>
      <c r="E18" s="14">
        <v>537</v>
      </c>
      <c r="F18" s="15">
        <v>310</v>
      </c>
      <c r="G18" s="14">
        <v>8</v>
      </c>
      <c r="H18" s="15">
        <v>10</v>
      </c>
      <c r="I18" s="14">
        <v>15</v>
      </c>
      <c r="J18" s="15">
        <v>11</v>
      </c>
      <c r="K18" s="14">
        <v>2</v>
      </c>
      <c r="L18" s="15">
        <v>3</v>
      </c>
      <c r="M18" s="14">
        <v>937</v>
      </c>
      <c r="N18" s="15">
        <v>523</v>
      </c>
      <c r="O18" s="8">
        <v>1460</v>
      </c>
    </row>
    <row r="19" spans="2:15" ht="17.25" thickTop="1" thickBot="1" x14ac:dyDescent="0.3">
      <c r="B19" s="10" t="s">
        <v>34</v>
      </c>
      <c r="C19" s="11">
        <v>294</v>
      </c>
      <c r="D19" s="11">
        <v>173</v>
      </c>
      <c r="E19" s="11">
        <v>347</v>
      </c>
      <c r="F19" s="11">
        <v>249</v>
      </c>
      <c r="G19" s="11">
        <v>3</v>
      </c>
      <c r="H19" s="11">
        <v>8</v>
      </c>
      <c r="I19" s="11">
        <v>5</v>
      </c>
      <c r="J19" s="11">
        <v>6</v>
      </c>
      <c r="K19" s="11">
        <v>2</v>
      </c>
      <c r="L19" s="11">
        <v>3</v>
      </c>
      <c r="M19" s="11">
        <v>651</v>
      </c>
      <c r="N19" s="12">
        <v>439</v>
      </c>
      <c r="O19" s="68">
        <v>1090</v>
      </c>
    </row>
    <row r="20" spans="2:15" ht="17.25" thickTop="1" thickBot="1" x14ac:dyDescent="0.3">
      <c r="B20" s="10" t="s">
        <v>35</v>
      </c>
      <c r="C20" s="11">
        <v>49</v>
      </c>
      <c r="D20" s="11">
        <v>7</v>
      </c>
      <c r="E20" s="11">
        <v>100</v>
      </c>
      <c r="F20" s="11">
        <v>15</v>
      </c>
      <c r="G20" s="11">
        <v>0</v>
      </c>
      <c r="H20" s="11">
        <v>0</v>
      </c>
      <c r="I20" s="11">
        <v>5</v>
      </c>
      <c r="J20" s="11">
        <v>0</v>
      </c>
      <c r="K20" s="11">
        <v>0</v>
      </c>
      <c r="L20" s="11">
        <v>0</v>
      </c>
      <c r="M20" s="11">
        <v>154</v>
      </c>
      <c r="N20" s="12">
        <v>22</v>
      </c>
      <c r="O20" s="11">
        <v>176</v>
      </c>
    </row>
    <row r="21" spans="2:15" ht="17.25" thickTop="1" thickBot="1" x14ac:dyDescent="0.3">
      <c r="B21" s="10" t="s">
        <v>36</v>
      </c>
      <c r="C21" s="11">
        <v>32</v>
      </c>
      <c r="D21" s="11">
        <v>9</v>
      </c>
      <c r="E21" s="11">
        <v>90</v>
      </c>
      <c r="F21" s="11">
        <v>46</v>
      </c>
      <c r="G21" s="11">
        <v>5</v>
      </c>
      <c r="H21" s="11">
        <v>2</v>
      </c>
      <c r="I21" s="11">
        <v>5</v>
      </c>
      <c r="J21" s="11">
        <v>5</v>
      </c>
      <c r="K21" s="11">
        <v>0</v>
      </c>
      <c r="L21" s="11">
        <v>0</v>
      </c>
      <c r="M21" s="11">
        <v>132</v>
      </c>
      <c r="N21" s="12">
        <v>62</v>
      </c>
      <c r="O21" s="68">
        <v>194</v>
      </c>
    </row>
    <row r="22" spans="2:15" ht="17.25" thickTop="1" thickBot="1" x14ac:dyDescent="0.3">
      <c r="B22" s="19" t="s">
        <v>37</v>
      </c>
      <c r="C22" s="14">
        <v>235</v>
      </c>
      <c r="D22" s="14">
        <v>497</v>
      </c>
      <c r="E22" s="14">
        <v>398</v>
      </c>
      <c r="F22" s="14">
        <v>1018</v>
      </c>
      <c r="G22" s="14">
        <v>10</v>
      </c>
      <c r="H22" s="14">
        <v>53</v>
      </c>
      <c r="I22" s="14">
        <v>16</v>
      </c>
      <c r="J22" s="14">
        <v>65</v>
      </c>
      <c r="K22" s="14">
        <v>2</v>
      </c>
      <c r="L22" s="14">
        <v>13</v>
      </c>
      <c r="M22" s="14">
        <v>661</v>
      </c>
      <c r="N22" s="15">
        <v>1646</v>
      </c>
      <c r="O22" s="17">
        <v>2307</v>
      </c>
    </row>
    <row r="23" spans="2:15" ht="17.25" customHeight="1" thickTop="1" thickBot="1" x14ac:dyDescent="0.3">
      <c r="B23" s="20" t="s">
        <v>38</v>
      </c>
      <c r="C23" s="11">
        <v>50</v>
      </c>
      <c r="D23" s="11">
        <v>87</v>
      </c>
      <c r="E23" s="11">
        <v>83</v>
      </c>
      <c r="F23" s="11">
        <v>223</v>
      </c>
      <c r="G23" s="11">
        <v>5</v>
      </c>
      <c r="H23" s="11">
        <v>15</v>
      </c>
      <c r="I23" s="11">
        <v>5</v>
      </c>
      <c r="J23" s="11">
        <v>19</v>
      </c>
      <c r="K23" s="11">
        <v>0</v>
      </c>
      <c r="L23" s="11">
        <v>1</v>
      </c>
      <c r="M23" s="11">
        <v>143</v>
      </c>
      <c r="N23" s="12">
        <v>345</v>
      </c>
      <c r="O23" s="68">
        <v>488</v>
      </c>
    </row>
    <row r="24" spans="2:15" ht="17.25" customHeight="1" thickTop="1" thickBot="1" x14ac:dyDescent="0.3">
      <c r="B24" s="10" t="s">
        <v>39</v>
      </c>
      <c r="C24" s="11">
        <v>36</v>
      </c>
      <c r="D24" s="11">
        <v>149</v>
      </c>
      <c r="E24" s="11">
        <v>59</v>
      </c>
      <c r="F24" s="11">
        <v>243</v>
      </c>
      <c r="G24" s="11">
        <v>2</v>
      </c>
      <c r="H24" s="11">
        <v>10</v>
      </c>
      <c r="I24" s="11">
        <v>3</v>
      </c>
      <c r="J24" s="11">
        <v>23</v>
      </c>
      <c r="K24" s="11">
        <v>2</v>
      </c>
      <c r="L24" s="11">
        <v>10</v>
      </c>
      <c r="M24" s="11">
        <v>102</v>
      </c>
      <c r="N24" s="12">
        <v>435</v>
      </c>
      <c r="O24" s="68">
        <v>537</v>
      </c>
    </row>
    <row r="25" spans="2:15" ht="17.25" customHeight="1" thickTop="1" thickBot="1" x14ac:dyDescent="0.3">
      <c r="B25" s="10" t="s">
        <v>40</v>
      </c>
      <c r="C25" s="11">
        <v>11</v>
      </c>
      <c r="D25" s="11">
        <v>28</v>
      </c>
      <c r="E25" s="11">
        <v>20</v>
      </c>
      <c r="F25" s="11">
        <v>58</v>
      </c>
      <c r="G25" s="11">
        <v>0</v>
      </c>
      <c r="H25" s="11">
        <v>4</v>
      </c>
      <c r="I25" s="11">
        <v>1</v>
      </c>
      <c r="J25" s="11">
        <v>1</v>
      </c>
      <c r="K25" s="11">
        <v>0</v>
      </c>
      <c r="L25" s="11">
        <v>0</v>
      </c>
      <c r="M25" s="11">
        <v>32</v>
      </c>
      <c r="N25" s="12">
        <v>91</v>
      </c>
      <c r="O25" s="68">
        <v>123</v>
      </c>
    </row>
    <row r="26" spans="2:15" ht="17.25" customHeight="1" thickTop="1" thickBot="1" x14ac:dyDescent="0.3">
      <c r="B26" s="20" t="s">
        <v>41</v>
      </c>
      <c r="C26" s="11">
        <v>14</v>
      </c>
      <c r="D26" s="11">
        <v>69</v>
      </c>
      <c r="E26" s="11">
        <v>16</v>
      </c>
      <c r="F26" s="11">
        <v>99</v>
      </c>
      <c r="G26" s="11">
        <v>1</v>
      </c>
      <c r="H26" s="11">
        <v>1</v>
      </c>
      <c r="I26" s="11">
        <v>0</v>
      </c>
      <c r="J26" s="11">
        <v>0</v>
      </c>
      <c r="K26" s="11">
        <v>0</v>
      </c>
      <c r="L26" s="11">
        <v>2</v>
      </c>
      <c r="M26" s="11">
        <v>31</v>
      </c>
      <c r="N26" s="12">
        <v>171</v>
      </c>
      <c r="O26" s="68">
        <v>202</v>
      </c>
    </row>
    <row r="27" spans="2:15" ht="17.25" customHeight="1" thickTop="1" thickBot="1" x14ac:dyDescent="0.3">
      <c r="B27" s="10" t="s">
        <v>42</v>
      </c>
      <c r="C27" s="11">
        <v>100</v>
      </c>
      <c r="D27" s="11">
        <v>78</v>
      </c>
      <c r="E27" s="11">
        <v>184</v>
      </c>
      <c r="F27" s="11">
        <v>225</v>
      </c>
      <c r="G27" s="11">
        <v>1</v>
      </c>
      <c r="H27" s="11">
        <v>11</v>
      </c>
      <c r="I27" s="11">
        <v>5</v>
      </c>
      <c r="J27" s="11">
        <v>8</v>
      </c>
      <c r="K27" s="11">
        <v>0</v>
      </c>
      <c r="L27" s="11">
        <v>0</v>
      </c>
      <c r="M27" s="11">
        <v>290</v>
      </c>
      <c r="N27" s="12">
        <v>322</v>
      </c>
      <c r="O27" s="68">
        <v>612</v>
      </c>
    </row>
    <row r="28" spans="2:15" ht="17.25" customHeight="1" thickTop="1" thickBot="1" x14ac:dyDescent="0.3">
      <c r="B28" s="10" t="s">
        <v>43</v>
      </c>
      <c r="C28" s="11">
        <v>24</v>
      </c>
      <c r="D28" s="11">
        <v>86</v>
      </c>
      <c r="E28" s="11">
        <v>36</v>
      </c>
      <c r="F28" s="11">
        <v>170</v>
      </c>
      <c r="G28" s="11">
        <v>1</v>
      </c>
      <c r="H28" s="11">
        <v>12</v>
      </c>
      <c r="I28" s="11">
        <v>2</v>
      </c>
      <c r="J28" s="11">
        <v>14</v>
      </c>
      <c r="K28" s="11">
        <v>0</v>
      </c>
      <c r="L28" s="11">
        <v>0</v>
      </c>
      <c r="M28" s="11">
        <v>63</v>
      </c>
      <c r="N28" s="12">
        <v>282</v>
      </c>
      <c r="O28" s="68">
        <v>345</v>
      </c>
    </row>
    <row r="29" spans="2:15" ht="46.5" customHeight="1" thickTop="1" thickBot="1" x14ac:dyDescent="0.3">
      <c r="B29" s="23" t="s">
        <v>44</v>
      </c>
      <c r="C29" s="14">
        <v>725</v>
      </c>
      <c r="D29" s="14">
        <v>206</v>
      </c>
      <c r="E29" s="14">
        <v>241</v>
      </c>
      <c r="F29" s="14">
        <v>140</v>
      </c>
      <c r="G29" s="14">
        <v>2</v>
      </c>
      <c r="H29" s="14">
        <v>7</v>
      </c>
      <c r="I29" s="14">
        <v>4</v>
      </c>
      <c r="J29" s="14">
        <v>6</v>
      </c>
      <c r="K29" s="14">
        <v>1</v>
      </c>
      <c r="L29" s="14">
        <v>0</v>
      </c>
      <c r="M29" s="14">
        <v>973</v>
      </c>
      <c r="N29" s="14">
        <v>359</v>
      </c>
      <c r="O29" s="14">
        <v>1332</v>
      </c>
    </row>
    <row r="30" spans="2:15" ht="17.25" customHeight="1" thickTop="1" thickBot="1" x14ac:dyDescent="0.3">
      <c r="B30" s="20" t="s">
        <v>45</v>
      </c>
      <c r="C30" s="11">
        <v>409</v>
      </c>
      <c r="D30" s="11">
        <v>70</v>
      </c>
      <c r="E30" s="11">
        <v>180</v>
      </c>
      <c r="F30" s="11">
        <v>40</v>
      </c>
      <c r="G30" s="11">
        <v>2</v>
      </c>
      <c r="H30" s="11">
        <v>2</v>
      </c>
      <c r="I30" s="11">
        <v>4</v>
      </c>
      <c r="J30" s="11">
        <v>2</v>
      </c>
      <c r="K30" s="11">
        <v>1</v>
      </c>
      <c r="L30" s="11">
        <v>0</v>
      </c>
      <c r="M30" s="11">
        <v>596</v>
      </c>
      <c r="N30" s="12">
        <v>114</v>
      </c>
      <c r="O30" s="11">
        <v>710</v>
      </c>
    </row>
    <row r="31" spans="2:15" ht="17.25" customHeight="1" thickTop="1" thickBot="1" x14ac:dyDescent="0.3">
      <c r="B31" s="10" t="s">
        <v>46</v>
      </c>
      <c r="C31" s="11">
        <v>278</v>
      </c>
      <c r="D31" s="11">
        <v>86</v>
      </c>
      <c r="E31" s="11">
        <v>41</v>
      </c>
      <c r="F31" s="11">
        <v>41</v>
      </c>
      <c r="G31" s="11">
        <v>0</v>
      </c>
      <c r="H31" s="11">
        <v>1</v>
      </c>
      <c r="I31" s="11">
        <v>0</v>
      </c>
      <c r="J31" s="11">
        <v>0</v>
      </c>
      <c r="K31" s="11">
        <v>0</v>
      </c>
      <c r="L31" s="11">
        <v>0</v>
      </c>
      <c r="M31" s="11">
        <v>319</v>
      </c>
      <c r="N31" s="12">
        <v>128</v>
      </c>
      <c r="O31" s="11">
        <v>447</v>
      </c>
    </row>
    <row r="32" spans="2:15" ht="17.25" customHeight="1" thickTop="1" thickBot="1" x14ac:dyDescent="0.3">
      <c r="B32" s="10" t="s">
        <v>47</v>
      </c>
      <c r="C32" s="11">
        <v>10</v>
      </c>
      <c r="D32" s="11">
        <v>13</v>
      </c>
      <c r="E32" s="11">
        <v>2</v>
      </c>
      <c r="F32" s="11">
        <v>3</v>
      </c>
      <c r="G32" s="11">
        <v>0</v>
      </c>
      <c r="H32" s="11">
        <v>1</v>
      </c>
      <c r="I32" s="11">
        <v>0</v>
      </c>
      <c r="J32" s="11">
        <v>0</v>
      </c>
      <c r="K32" s="11">
        <v>0</v>
      </c>
      <c r="L32" s="11">
        <v>0</v>
      </c>
      <c r="M32" s="11">
        <v>12</v>
      </c>
      <c r="N32" s="12">
        <v>17</v>
      </c>
      <c r="O32" s="11">
        <v>29</v>
      </c>
    </row>
    <row r="33" spans="2:15" ht="17.25" customHeight="1" thickTop="1" thickBot="1" x14ac:dyDescent="0.3">
      <c r="B33" s="10" t="s">
        <v>48</v>
      </c>
      <c r="C33" s="11">
        <v>28</v>
      </c>
      <c r="D33" s="11">
        <v>37</v>
      </c>
      <c r="E33" s="11">
        <v>18</v>
      </c>
      <c r="F33" s="11">
        <v>56</v>
      </c>
      <c r="G33" s="11">
        <v>0</v>
      </c>
      <c r="H33" s="11">
        <v>3</v>
      </c>
      <c r="I33" s="11">
        <v>0</v>
      </c>
      <c r="J33" s="11">
        <v>4</v>
      </c>
      <c r="K33" s="11">
        <v>0</v>
      </c>
      <c r="L33" s="11">
        <v>0</v>
      </c>
      <c r="M33" s="11">
        <v>46</v>
      </c>
      <c r="N33" s="12">
        <v>100</v>
      </c>
      <c r="O33" s="11">
        <v>146</v>
      </c>
    </row>
    <row r="34" spans="2:15" ht="33" thickTop="1" thickBot="1" x14ac:dyDescent="0.3">
      <c r="B34" s="23" t="s">
        <v>49</v>
      </c>
      <c r="C34" s="14">
        <v>409</v>
      </c>
      <c r="D34" s="15">
        <v>122</v>
      </c>
      <c r="E34" s="14">
        <v>123</v>
      </c>
      <c r="F34" s="15">
        <v>116</v>
      </c>
      <c r="G34" s="14">
        <v>1</v>
      </c>
      <c r="H34" s="15">
        <v>3</v>
      </c>
      <c r="I34" s="14">
        <v>2</v>
      </c>
      <c r="J34" s="15">
        <v>8</v>
      </c>
      <c r="K34" s="14">
        <v>0</v>
      </c>
      <c r="L34" s="15">
        <v>1</v>
      </c>
      <c r="M34" s="14">
        <v>535</v>
      </c>
      <c r="N34" s="15">
        <v>250</v>
      </c>
      <c r="O34" s="8">
        <v>785</v>
      </c>
    </row>
    <row r="35" spans="2:15" ht="17.25" customHeight="1" thickTop="1" thickBot="1" x14ac:dyDescent="0.3">
      <c r="B35" s="10" t="s">
        <v>50</v>
      </c>
      <c r="C35" s="11">
        <v>149</v>
      </c>
      <c r="D35" s="11">
        <v>48</v>
      </c>
      <c r="E35" s="11">
        <v>71</v>
      </c>
      <c r="F35" s="11">
        <v>61</v>
      </c>
      <c r="G35" s="11">
        <v>1</v>
      </c>
      <c r="H35" s="11">
        <v>3</v>
      </c>
      <c r="I35" s="11">
        <v>2</v>
      </c>
      <c r="J35" s="11">
        <v>3</v>
      </c>
      <c r="K35" s="11">
        <v>0</v>
      </c>
      <c r="L35" s="11">
        <v>0</v>
      </c>
      <c r="M35" s="11">
        <v>223</v>
      </c>
      <c r="N35" s="12">
        <v>115</v>
      </c>
      <c r="O35" s="68">
        <v>338</v>
      </c>
    </row>
    <row r="36" spans="2:15" ht="17.25" customHeight="1" thickTop="1" thickBot="1" x14ac:dyDescent="0.3">
      <c r="B36" s="10" t="s">
        <v>51</v>
      </c>
      <c r="C36" s="11">
        <v>207</v>
      </c>
      <c r="D36" s="11">
        <v>60</v>
      </c>
      <c r="E36" s="11">
        <v>34</v>
      </c>
      <c r="F36" s="11">
        <v>39</v>
      </c>
      <c r="G36" s="11">
        <v>0</v>
      </c>
      <c r="H36" s="11">
        <v>0</v>
      </c>
      <c r="I36" s="11">
        <v>0</v>
      </c>
      <c r="J36" s="11">
        <v>5</v>
      </c>
      <c r="K36" s="11">
        <v>0</v>
      </c>
      <c r="L36" s="11">
        <v>1</v>
      </c>
      <c r="M36" s="11">
        <v>241</v>
      </c>
      <c r="N36" s="12">
        <v>105</v>
      </c>
      <c r="O36" s="68">
        <v>346</v>
      </c>
    </row>
    <row r="37" spans="2:15" ht="17.25" customHeight="1" thickTop="1" thickBot="1" x14ac:dyDescent="0.3">
      <c r="B37" s="10" t="s">
        <v>52</v>
      </c>
      <c r="C37" s="11">
        <v>53</v>
      </c>
      <c r="D37" s="11">
        <v>14</v>
      </c>
      <c r="E37" s="11">
        <v>18</v>
      </c>
      <c r="F37" s="11">
        <v>16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71</v>
      </c>
      <c r="N37" s="12">
        <v>30</v>
      </c>
      <c r="O37" s="68">
        <v>101</v>
      </c>
    </row>
    <row r="38" spans="2:15" ht="32.25" customHeight="1" thickTop="1" thickBot="1" x14ac:dyDescent="0.3">
      <c r="B38" s="23" t="s">
        <v>53</v>
      </c>
      <c r="C38" s="14">
        <v>64</v>
      </c>
      <c r="D38" s="15">
        <v>7</v>
      </c>
      <c r="E38" s="14">
        <v>14</v>
      </c>
      <c r="F38" s="15">
        <v>0</v>
      </c>
      <c r="G38" s="14">
        <v>0</v>
      </c>
      <c r="H38" s="15">
        <v>1</v>
      </c>
      <c r="I38" s="14">
        <v>0</v>
      </c>
      <c r="J38" s="15">
        <v>1</v>
      </c>
      <c r="K38" s="14">
        <v>1</v>
      </c>
      <c r="L38" s="15">
        <v>0</v>
      </c>
      <c r="M38" s="14">
        <v>79</v>
      </c>
      <c r="N38" s="15">
        <v>9</v>
      </c>
      <c r="O38" s="8">
        <v>88</v>
      </c>
    </row>
    <row r="39" spans="2:15" ht="17.25" thickTop="1" thickBot="1" x14ac:dyDescent="0.3">
      <c r="B39" s="10" t="s">
        <v>54</v>
      </c>
      <c r="C39" s="11">
        <v>64</v>
      </c>
      <c r="D39" s="11">
        <v>7</v>
      </c>
      <c r="E39" s="11">
        <v>14</v>
      </c>
      <c r="F39" s="11">
        <v>0</v>
      </c>
      <c r="G39" s="11">
        <v>0</v>
      </c>
      <c r="H39" s="11">
        <v>0</v>
      </c>
      <c r="I39" s="11">
        <v>0</v>
      </c>
      <c r="J39" s="11">
        <v>1</v>
      </c>
      <c r="K39" s="11">
        <v>1</v>
      </c>
      <c r="L39" s="11">
        <v>0</v>
      </c>
      <c r="M39" s="11">
        <v>79</v>
      </c>
      <c r="N39" s="12">
        <v>8</v>
      </c>
      <c r="O39" s="11">
        <v>87</v>
      </c>
    </row>
    <row r="40" spans="2:15" ht="17.25" thickTop="1" thickBot="1" x14ac:dyDescent="0.3">
      <c r="B40" s="10" t="s">
        <v>55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2">
        <v>0</v>
      </c>
      <c r="O40" s="11">
        <v>0</v>
      </c>
    </row>
    <row r="41" spans="2:15" ht="17.25" thickTop="1" thickBot="1" x14ac:dyDescent="0.3">
      <c r="B41" s="10" t="s">
        <v>56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1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>
        <v>1</v>
      </c>
      <c r="O41" s="11">
        <v>1</v>
      </c>
    </row>
    <row r="42" spans="2:15" ht="17.25" thickTop="1" thickBot="1" x14ac:dyDescent="0.3">
      <c r="B42" s="23" t="s">
        <v>57</v>
      </c>
      <c r="C42" s="14">
        <v>56</v>
      </c>
      <c r="D42" s="15">
        <v>63</v>
      </c>
      <c r="E42" s="14">
        <v>57</v>
      </c>
      <c r="F42" s="15">
        <v>114</v>
      </c>
      <c r="G42" s="14">
        <v>1</v>
      </c>
      <c r="H42" s="15">
        <v>4</v>
      </c>
      <c r="I42" s="14">
        <v>1</v>
      </c>
      <c r="J42" s="15">
        <v>1</v>
      </c>
      <c r="K42" s="14">
        <v>1</v>
      </c>
      <c r="L42" s="15">
        <v>0</v>
      </c>
      <c r="M42" s="14">
        <v>116</v>
      </c>
      <c r="N42" s="15">
        <v>182</v>
      </c>
      <c r="O42" s="8">
        <v>298</v>
      </c>
    </row>
    <row r="43" spans="2:15" ht="17.25" thickTop="1" thickBot="1" x14ac:dyDescent="0.3">
      <c r="B43" s="10" t="s">
        <v>58</v>
      </c>
      <c r="C43" s="11">
        <v>10</v>
      </c>
      <c r="D43" s="11">
        <v>12</v>
      </c>
      <c r="E43" s="11">
        <v>3</v>
      </c>
      <c r="F43" s="11">
        <v>10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13</v>
      </c>
      <c r="N43" s="12">
        <v>22</v>
      </c>
      <c r="O43" s="11">
        <v>35</v>
      </c>
    </row>
    <row r="44" spans="2:15" ht="17.25" thickTop="1" thickBot="1" x14ac:dyDescent="0.3">
      <c r="B44" s="10" t="s">
        <v>59</v>
      </c>
      <c r="C44" s="11">
        <v>31</v>
      </c>
      <c r="D44" s="11">
        <v>26</v>
      </c>
      <c r="E44" s="11">
        <v>45</v>
      </c>
      <c r="F44" s="11">
        <v>71</v>
      </c>
      <c r="G44" s="11">
        <v>0</v>
      </c>
      <c r="H44" s="11">
        <v>3</v>
      </c>
      <c r="I44" s="11">
        <v>0</v>
      </c>
      <c r="J44" s="11">
        <v>0</v>
      </c>
      <c r="K44" s="11">
        <v>1</v>
      </c>
      <c r="L44" s="11">
        <v>0</v>
      </c>
      <c r="M44" s="11">
        <v>77</v>
      </c>
      <c r="N44" s="12">
        <v>100</v>
      </c>
      <c r="O44" s="68">
        <v>177</v>
      </c>
    </row>
    <row r="45" spans="2:15" ht="17.25" thickTop="1" thickBot="1" x14ac:dyDescent="0.3">
      <c r="B45" s="10" t="s">
        <v>60</v>
      </c>
      <c r="C45" s="11">
        <v>15</v>
      </c>
      <c r="D45" s="11">
        <v>25</v>
      </c>
      <c r="E45" s="11">
        <v>9</v>
      </c>
      <c r="F45" s="11">
        <v>33</v>
      </c>
      <c r="G45" s="11">
        <v>1</v>
      </c>
      <c r="H45" s="11">
        <v>1</v>
      </c>
      <c r="I45" s="11">
        <v>1</v>
      </c>
      <c r="J45" s="11">
        <v>1</v>
      </c>
      <c r="K45" s="11">
        <v>0</v>
      </c>
      <c r="L45" s="11">
        <v>0</v>
      </c>
      <c r="M45" s="11">
        <v>26</v>
      </c>
      <c r="N45" s="12">
        <v>60</v>
      </c>
      <c r="O45" s="68">
        <v>86</v>
      </c>
    </row>
    <row r="46" spans="2:15" ht="17.25" thickTop="1" thickBot="1" x14ac:dyDescent="0.3">
      <c r="B46" s="16" t="s">
        <v>61</v>
      </c>
      <c r="C46" s="14">
        <v>155</v>
      </c>
      <c r="D46" s="14">
        <v>38</v>
      </c>
      <c r="E46" s="14">
        <v>26</v>
      </c>
      <c r="F46" s="14">
        <v>15</v>
      </c>
      <c r="G46" s="14">
        <v>0</v>
      </c>
      <c r="H46" s="14">
        <v>1</v>
      </c>
      <c r="I46" s="14">
        <v>1</v>
      </c>
      <c r="J46" s="14">
        <v>1</v>
      </c>
      <c r="K46" s="14">
        <v>0</v>
      </c>
      <c r="L46" s="14">
        <v>0</v>
      </c>
      <c r="M46" s="14">
        <v>182</v>
      </c>
      <c r="N46" s="14">
        <v>55</v>
      </c>
      <c r="O46" s="14">
        <v>237</v>
      </c>
    </row>
    <row r="47" spans="2:15" ht="17.25" thickTop="1" thickBot="1" x14ac:dyDescent="0.3">
      <c r="B47" s="10" t="s">
        <v>62</v>
      </c>
      <c r="C47" s="11">
        <v>155</v>
      </c>
      <c r="D47" s="11">
        <v>38</v>
      </c>
      <c r="E47" s="11">
        <v>26</v>
      </c>
      <c r="F47" s="11">
        <v>15</v>
      </c>
      <c r="G47" s="11">
        <v>0</v>
      </c>
      <c r="H47" s="11">
        <v>1</v>
      </c>
      <c r="I47" s="11">
        <v>1</v>
      </c>
      <c r="J47" s="11">
        <v>1</v>
      </c>
      <c r="K47" s="11">
        <v>0</v>
      </c>
      <c r="L47" s="11">
        <v>0</v>
      </c>
      <c r="M47" s="11">
        <v>182</v>
      </c>
      <c r="N47" s="12">
        <v>55</v>
      </c>
      <c r="O47" s="11">
        <v>237</v>
      </c>
    </row>
    <row r="48" spans="2:15" ht="15" customHeight="1" thickTop="1" thickBot="1" x14ac:dyDescent="0.3">
      <c r="B48" s="26" t="s">
        <v>63</v>
      </c>
      <c r="C48" s="14">
        <v>20</v>
      </c>
      <c r="D48" s="14">
        <v>36</v>
      </c>
      <c r="E48" s="14">
        <v>5</v>
      </c>
      <c r="F48" s="14">
        <v>24</v>
      </c>
      <c r="G48" s="14">
        <v>0</v>
      </c>
      <c r="H48" s="14">
        <v>0</v>
      </c>
      <c r="I48" s="14">
        <v>0</v>
      </c>
      <c r="J48" s="14">
        <v>1</v>
      </c>
      <c r="K48" s="14">
        <v>0</v>
      </c>
      <c r="L48" s="14">
        <v>0</v>
      </c>
      <c r="M48" s="14">
        <v>25</v>
      </c>
      <c r="N48" s="14">
        <v>61</v>
      </c>
      <c r="O48" s="14">
        <v>86</v>
      </c>
    </row>
    <row r="49" spans="2:15" ht="17.25" thickTop="1" thickBot="1" x14ac:dyDescent="0.3">
      <c r="B49" s="29" t="s">
        <v>63</v>
      </c>
      <c r="C49" s="11">
        <v>20</v>
      </c>
      <c r="D49" s="11">
        <v>36</v>
      </c>
      <c r="E49" s="11">
        <v>5</v>
      </c>
      <c r="F49" s="11">
        <v>24</v>
      </c>
      <c r="G49" s="11">
        <v>0</v>
      </c>
      <c r="H49" s="11">
        <v>0</v>
      </c>
      <c r="I49" s="11">
        <v>0</v>
      </c>
      <c r="J49" s="11">
        <v>1</v>
      </c>
      <c r="K49" s="11">
        <v>0</v>
      </c>
      <c r="L49" s="11">
        <v>0</v>
      </c>
      <c r="M49" s="11">
        <v>25</v>
      </c>
      <c r="N49" s="12">
        <v>61</v>
      </c>
      <c r="O49" s="11">
        <v>86</v>
      </c>
    </row>
    <row r="50" spans="2:15" ht="20.25" thickTop="1" thickBot="1" x14ac:dyDescent="0.3">
      <c r="B50" s="33" t="s">
        <v>64</v>
      </c>
      <c r="C50" s="34">
        <v>2851</v>
      </c>
      <c r="D50" s="35">
        <v>1635</v>
      </c>
      <c r="E50" s="34">
        <v>1830</v>
      </c>
      <c r="F50" s="36">
        <v>2336</v>
      </c>
      <c r="G50" s="34">
        <v>32</v>
      </c>
      <c r="H50" s="36">
        <v>98</v>
      </c>
      <c r="I50" s="34">
        <v>50</v>
      </c>
      <c r="J50" s="36">
        <v>118</v>
      </c>
      <c r="K50" s="34">
        <v>11</v>
      </c>
      <c r="L50" s="36">
        <v>26</v>
      </c>
      <c r="M50" s="34">
        <v>4774</v>
      </c>
      <c r="N50" s="36">
        <v>4213</v>
      </c>
      <c r="O50" s="34">
        <v>8987</v>
      </c>
    </row>
    <row r="51" spans="2:15" ht="15" customHeight="1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15" ht="15.75" thickBot="1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15" ht="15" customHeight="1" thickBot="1" x14ac:dyDescent="0.3">
      <c r="B53" s="348" t="str">
        <f>B6</f>
        <v>ESTADOS ACADÉMICOS 2023-1 POR GÉNERO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</row>
    <row r="54" spans="2:15" ht="15.75" customHeight="1" thickBot="1" x14ac:dyDescent="0.3">
      <c r="B54" s="348" t="s">
        <v>17</v>
      </c>
      <c r="C54" s="348" t="s">
        <v>78</v>
      </c>
      <c r="D54" s="348"/>
      <c r="E54" s="348" t="s">
        <v>79</v>
      </c>
      <c r="F54" s="348"/>
      <c r="G54" s="368" t="s">
        <v>84</v>
      </c>
      <c r="H54" s="368"/>
      <c r="I54" s="368" t="s">
        <v>81</v>
      </c>
      <c r="J54" s="368"/>
      <c r="K54" s="368" t="s">
        <v>85</v>
      </c>
      <c r="L54" s="368"/>
      <c r="M54" s="348" t="s">
        <v>72</v>
      </c>
      <c r="N54" s="348"/>
      <c r="O54" s="348" t="s">
        <v>70</v>
      </c>
    </row>
    <row r="55" spans="2:15" ht="24.75" customHeight="1" thickBot="1" x14ac:dyDescent="0.3">
      <c r="B55" s="348"/>
      <c r="C55" s="348"/>
      <c r="D55" s="348"/>
      <c r="E55" s="348"/>
      <c r="F55" s="348"/>
      <c r="G55" s="368"/>
      <c r="H55" s="368"/>
      <c r="I55" s="368"/>
      <c r="J55" s="368"/>
      <c r="K55" s="368"/>
      <c r="L55" s="368"/>
      <c r="M55" s="348"/>
      <c r="N55" s="348"/>
      <c r="O55" s="348"/>
    </row>
    <row r="56" spans="2:15" ht="19.5" thickBot="1" x14ac:dyDescent="0.3">
      <c r="B56" s="348"/>
      <c r="C56" s="66" t="s">
        <v>74</v>
      </c>
      <c r="D56" s="67" t="s">
        <v>75</v>
      </c>
      <c r="E56" s="66" t="s">
        <v>74</v>
      </c>
      <c r="F56" s="67" t="s">
        <v>75</v>
      </c>
      <c r="G56" s="66" t="s">
        <v>74</v>
      </c>
      <c r="H56" s="67" t="s">
        <v>75</v>
      </c>
      <c r="I56" s="66" t="s">
        <v>74</v>
      </c>
      <c r="J56" s="67" t="s">
        <v>75</v>
      </c>
      <c r="K56" s="66" t="s">
        <v>74</v>
      </c>
      <c r="L56" s="67" t="s">
        <v>75</v>
      </c>
      <c r="M56" s="66" t="s">
        <v>74</v>
      </c>
      <c r="N56" s="67" t="s">
        <v>75</v>
      </c>
      <c r="O56" s="348"/>
    </row>
    <row r="57" spans="2:15" ht="16.5" thickBot="1" x14ac:dyDescent="0.3">
      <c r="B57" s="19" t="s">
        <v>25</v>
      </c>
      <c r="C57" s="86">
        <f t="shared" ref="C57:C92" si="0">IFERROR(C10/SUM(C10:D10),0)</f>
        <v>0.59904534606205251</v>
      </c>
      <c r="D57" s="87">
        <f t="shared" ref="D57:D92" si="1">IFERROR(D10/SUM(C10:D10),0)</f>
        <v>0.40095465393794749</v>
      </c>
      <c r="E57" s="86">
        <f t="shared" ref="E57:E92" si="2">IFERROR(E10/SUM(E10:F10),0)</f>
        <v>0.319935691318328</v>
      </c>
      <c r="F57" s="87">
        <f t="shared" ref="F57:F92" si="3">IFERROR(F10/SUM(E10:F10),0)</f>
        <v>0.680064308681672</v>
      </c>
      <c r="G57" s="86">
        <f t="shared" ref="G57:G94" si="4">IFERROR(G10/SUM(G10:H10),0)</f>
        <v>0.2857142857142857</v>
      </c>
      <c r="H57" s="87">
        <f t="shared" ref="H57:H94" si="5">IFERROR(H10/SUM(G10:H10),0)</f>
        <v>0.7142857142857143</v>
      </c>
      <c r="I57" s="86">
        <f t="shared" ref="I57:I92" si="6">IFERROR(I10/SUM(I10:J10),0)</f>
        <v>6.25E-2</v>
      </c>
      <c r="J57" s="87">
        <f t="shared" ref="J57:J92" si="7">IFERROR(J10/SUM(I10:J10),0)</f>
        <v>0.9375</v>
      </c>
      <c r="K57" s="86">
        <f t="shared" ref="K57:K92" si="8">IFERROR(K10/SUM(K10:L10),0)</f>
        <v>0</v>
      </c>
      <c r="L57" s="87">
        <f t="shared" ref="L57:L92" si="9">IFERROR(L10/SUM(K10:L10),0)</f>
        <v>1</v>
      </c>
      <c r="M57" s="86">
        <f t="shared" ref="M57:M97" si="10">IFERROR(M10/SUM(M10:N10),0)</f>
        <v>0.47224080267558527</v>
      </c>
      <c r="N57" s="87">
        <f t="shared" ref="N57:N93" si="11">IFERROR(N10/SUM(M10:N10),0)</f>
        <v>0.52775919732441468</v>
      </c>
      <c r="O57" s="133">
        <f t="shared" ref="O57:O94" si="12">O10</f>
        <v>1495</v>
      </c>
    </row>
    <row r="58" spans="2:15" ht="17.25" customHeight="1" thickTop="1" thickBot="1" x14ac:dyDescent="0.3">
      <c r="B58" s="10" t="s">
        <v>26</v>
      </c>
      <c r="C58" s="88">
        <f t="shared" si="0"/>
        <v>0.51895043731778423</v>
      </c>
      <c r="D58" s="89">
        <f t="shared" si="1"/>
        <v>0.48104956268221577</v>
      </c>
      <c r="E58" s="88">
        <f t="shared" si="2"/>
        <v>0.26608187134502925</v>
      </c>
      <c r="F58" s="89">
        <f t="shared" si="3"/>
        <v>0.73391812865497075</v>
      </c>
      <c r="G58" s="88">
        <f t="shared" si="4"/>
        <v>0.22222222222222221</v>
      </c>
      <c r="H58" s="89">
        <f t="shared" si="5"/>
        <v>0.77777777777777779</v>
      </c>
      <c r="I58" s="88">
        <f t="shared" si="6"/>
        <v>0</v>
      </c>
      <c r="J58" s="89">
        <f t="shared" si="7"/>
        <v>1</v>
      </c>
      <c r="K58" s="88">
        <f t="shared" si="8"/>
        <v>0</v>
      </c>
      <c r="L58" s="89">
        <f t="shared" si="9"/>
        <v>1</v>
      </c>
      <c r="M58" s="88">
        <f t="shared" si="10"/>
        <v>0.38549075391180654</v>
      </c>
      <c r="N58" s="89">
        <f t="shared" si="11"/>
        <v>0.61450924608819346</v>
      </c>
      <c r="O58" s="134">
        <f t="shared" si="12"/>
        <v>703</v>
      </c>
    </row>
    <row r="59" spans="2:15" ht="17.25" customHeight="1" thickTop="1" thickBot="1" x14ac:dyDescent="0.3">
      <c r="B59" s="10" t="s">
        <v>27</v>
      </c>
      <c r="C59" s="88">
        <f t="shared" si="0"/>
        <v>0.68472906403940892</v>
      </c>
      <c r="D59" s="89">
        <f t="shared" si="1"/>
        <v>0.31527093596059114</v>
      </c>
      <c r="E59" s="88">
        <f t="shared" si="2"/>
        <v>0.34523809523809523</v>
      </c>
      <c r="F59" s="89">
        <f t="shared" si="3"/>
        <v>0.65476190476190477</v>
      </c>
      <c r="G59" s="88">
        <f t="shared" si="4"/>
        <v>0.25</v>
      </c>
      <c r="H59" s="89">
        <f t="shared" si="5"/>
        <v>0.75</v>
      </c>
      <c r="I59" s="88">
        <f t="shared" si="6"/>
        <v>0</v>
      </c>
      <c r="J59" s="89">
        <f t="shared" si="7"/>
        <v>1</v>
      </c>
      <c r="K59" s="88">
        <f t="shared" si="8"/>
        <v>0</v>
      </c>
      <c r="L59" s="89">
        <f t="shared" si="9"/>
        <v>1</v>
      </c>
      <c r="M59" s="88">
        <f t="shared" si="10"/>
        <v>0.57606837606837602</v>
      </c>
      <c r="N59" s="89">
        <f t="shared" si="11"/>
        <v>0.42393162393162392</v>
      </c>
      <c r="O59" s="134">
        <f t="shared" si="12"/>
        <v>585</v>
      </c>
    </row>
    <row r="60" spans="2:15" ht="17.25" customHeight="1" thickTop="1" thickBot="1" x14ac:dyDescent="0.3">
      <c r="B60" s="10" t="s">
        <v>28</v>
      </c>
      <c r="C60" s="90">
        <f t="shared" si="0"/>
        <v>0.5168539325842697</v>
      </c>
      <c r="D60" s="91">
        <f t="shared" si="1"/>
        <v>0.48314606741573035</v>
      </c>
      <c r="E60" s="90">
        <f t="shared" si="2"/>
        <v>0.44642857142857145</v>
      </c>
      <c r="F60" s="91">
        <f t="shared" si="3"/>
        <v>0.5535714285714286</v>
      </c>
      <c r="G60" s="90">
        <f t="shared" si="4"/>
        <v>1</v>
      </c>
      <c r="H60" s="91">
        <f t="shared" si="5"/>
        <v>0</v>
      </c>
      <c r="I60" s="90">
        <f t="shared" si="6"/>
        <v>0.33333333333333331</v>
      </c>
      <c r="J60" s="91">
        <f t="shared" si="7"/>
        <v>0.66666666666666663</v>
      </c>
      <c r="K60" s="90">
        <f t="shared" si="8"/>
        <v>0</v>
      </c>
      <c r="L60" s="91">
        <f t="shared" si="9"/>
        <v>1</v>
      </c>
      <c r="M60" s="90">
        <f t="shared" si="10"/>
        <v>0.47342995169082125</v>
      </c>
      <c r="N60" s="91">
        <f t="shared" si="11"/>
        <v>0.52657004830917875</v>
      </c>
      <c r="O60" s="135">
        <f t="shared" si="12"/>
        <v>207</v>
      </c>
    </row>
    <row r="61" spans="2:15" ht="50.25" customHeight="1" thickTop="1" thickBot="1" x14ac:dyDescent="0.3">
      <c r="B61" s="70" t="s">
        <v>65</v>
      </c>
      <c r="C61" s="92">
        <f t="shared" si="0"/>
        <v>0.68736141906873616</v>
      </c>
      <c r="D61" s="93">
        <f t="shared" si="1"/>
        <v>0.31263858093126384</v>
      </c>
      <c r="E61" s="92">
        <f t="shared" si="2"/>
        <v>0.56650246305418717</v>
      </c>
      <c r="F61" s="93">
        <f t="shared" si="3"/>
        <v>0.43349753694581283</v>
      </c>
      <c r="G61" s="92">
        <f t="shared" si="4"/>
        <v>0.4</v>
      </c>
      <c r="H61" s="93">
        <f t="shared" si="5"/>
        <v>0.6</v>
      </c>
      <c r="I61" s="92">
        <f t="shared" si="6"/>
        <v>0.52631578947368418</v>
      </c>
      <c r="J61" s="93">
        <f t="shared" si="7"/>
        <v>0.47368421052631576</v>
      </c>
      <c r="K61" s="92">
        <f t="shared" si="8"/>
        <v>0.5</v>
      </c>
      <c r="L61" s="93">
        <f t="shared" si="9"/>
        <v>0.5</v>
      </c>
      <c r="M61" s="92">
        <f t="shared" si="10"/>
        <v>0.62291434927697442</v>
      </c>
      <c r="N61" s="93">
        <f t="shared" si="11"/>
        <v>0.37708565072302558</v>
      </c>
      <c r="O61" s="136">
        <f t="shared" si="12"/>
        <v>899</v>
      </c>
    </row>
    <row r="62" spans="2:15" ht="17.25" thickTop="1" thickBot="1" x14ac:dyDescent="0.3">
      <c r="B62" s="10" t="s">
        <v>30</v>
      </c>
      <c r="C62" s="88">
        <f t="shared" si="0"/>
        <v>0.63228699551569512</v>
      </c>
      <c r="D62" s="89">
        <f t="shared" si="1"/>
        <v>0.36771300448430494</v>
      </c>
      <c r="E62" s="88">
        <f t="shared" si="2"/>
        <v>0.57647058823529407</v>
      </c>
      <c r="F62" s="89">
        <f t="shared" si="3"/>
        <v>0.42352941176470588</v>
      </c>
      <c r="G62" s="88">
        <f t="shared" si="4"/>
        <v>0.35714285714285715</v>
      </c>
      <c r="H62" s="89">
        <f t="shared" si="5"/>
        <v>0.6428571428571429</v>
      </c>
      <c r="I62" s="88">
        <f t="shared" si="6"/>
        <v>0.5625</v>
      </c>
      <c r="J62" s="89">
        <f t="shared" si="7"/>
        <v>0.4375</v>
      </c>
      <c r="K62" s="88">
        <f t="shared" si="8"/>
        <v>0.42857142857142855</v>
      </c>
      <c r="L62" s="89">
        <f t="shared" si="9"/>
        <v>0.5714285714285714</v>
      </c>
      <c r="M62" s="88">
        <f t="shared" si="10"/>
        <v>0.59</v>
      </c>
      <c r="N62" s="89">
        <f t="shared" si="11"/>
        <v>0.41</v>
      </c>
      <c r="O62" s="134">
        <f t="shared" si="12"/>
        <v>600</v>
      </c>
    </row>
    <row r="63" spans="2:15" ht="17.25" thickTop="1" thickBot="1" x14ac:dyDescent="0.3">
      <c r="B63" s="10" t="s">
        <v>31</v>
      </c>
      <c r="C63" s="88">
        <f t="shared" si="0"/>
        <v>0.6</v>
      </c>
      <c r="D63" s="89">
        <f t="shared" si="1"/>
        <v>0.4</v>
      </c>
      <c r="E63" s="88">
        <f t="shared" si="2"/>
        <v>0.5</v>
      </c>
      <c r="F63" s="89">
        <f t="shared" si="3"/>
        <v>0.5</v>
      </c>
      <c r="G63" s="88">
        <f t="shared" si="4"/>
        <v>0</v>
      </c>
      <c r="H63" s="89">
        <f t="shared" si="5"/>
        <v>0</v>
      </c>
      <c r="I63" s="88">
        <f t="shared" si="6"/>
        <v>0</v>
      </c>
      <c r="J63" s="89">
        <f t="shared" si="7"/>
        <v>1</v>
      </c>
      <c r="K63" s="88">
        <f t="shared" si="8"/>
        <v>1</v>
      </c>
      <c r="L63" s="89">
        <f t="shared" si="9"/>
        <v>0</v>
      </c>
      <c r="M63" s="88">
        <f t="shared" si="10"/>
        <v>0.56310679611650483</v>
      </c>
      <c r="N63" s="89">
        <f t="shared" si="11"/>
        <v>0.43689320388349512</v>
      </c>
      <c r="O63" s="134">
        <f t="shared" si="12"/>
        <v>103</v>
      </c>
    </row>
    <row r="64" spans="2:15" ht="17.25" thickTop="1" thickBot="1" x14ac:dyDescent="0.3">
      <c r="B64" s="10" t="s">
        <v>32</v>
      </c>
      <c r="C64" s="88">
        <f t="shared" si="0"/>
        <v>0.80379746835443033</v>
      </c>
      <c r="D64" s="89">
        <f t="shared" si="1"/>
        <v>0.19620253164556961</v>
      </c>
      <c r="E64" s="88">
        <f t="shared" si="2"/>
        <v>0.52777777777777779</v>
      </c>
      <c r="F64" s="89">
        <f t="shared" si="3"/>
        <v>0.47222222222222221</v>
      </c>
      <c r="G64" s="88">
        <f t="shared" si="4"/>
        <v>1</v>
      </c>
      <c r="H64" s="89">
        <f t="shared" si="5"/>
        <v>0</v>
      </c>
      <c r="I64" s="88">
        <f t="shared" si="6"/>
        <v>1</v>
      </c>
      <c r="J64" s="89">
        <f t="shared" si="7"/>
        <v>0</v>
      </c>
      <c r="K64" s="88">
        <f t="shared" si="8"/>
        <v>0</v>
      </c>
      <c r="L64" s="89">
        <f t="shared" si="9"/>
        <v>0</v>
      </c>
      <c r="M64" s="88">
        <f t="shared" si="10"/>
        <v>0.75510204081632648</v>
      </c>
      <c r="N64" s="89">
        <f t="shared" si="11"/>
        <v>0.24489795918367346</v>
      </c>
      <c r="O64" s="134">
        <f t="shared" si="12"/>
        <v>196</v>
      </c>
    </row>
    <row r="65" spans="2:15" ht="17.25" thickTop="1" thickBot="1" x14ac:dyDescent="0.3">
      <c r="B65" s="16" t="s">
        <v>33</v>
      </c>
      <c r="C65" s="94">
        <f t="shared" si="0"/>
        <v>0.66489361702127658</v>
      </c>
      <c r="D65" s="95">
        <f t="shared" si="1"/>
        <v>0.33510638297872342</v>
      </c>
      <c r="E65" s="94">
        <f t="shared" si="2"/>
        <v>0.63400236127508858</v>
      </c>
      <c r="F65" s="95">
        <f t="shared" si="3"/>
        <v>0.36599763872491148</v>
      </c>
      <c r="G65" s="94">
        <f t="shared" si="4"/>
        <v>0.44444444444444442</v>
      </c>
      <c r="H65" s="95">
        <f t="shared" si="5"/>
        <v>0.55555555555555558</v>
      </c>
      <c r="I65" s="94">
        <f t="shared" si="6"/>
        <v>0.57692307692307687</v>
      </c>
      <c r="J65" s="95">
        <f t="shared" si="7"/>
        <v>0.42307692307692307</v>
      </c>
      <c r="K65" s="94">
        <f t="shared" si="8"/>
        <v>0.4</v>
      </c>
      <c r="L65" s="95">
        <f t="shared" si="9"/>
        <v>0.6</v>
      </c>
      <c r="M65" s="94">
        <f t="shared" si="10"/>
        <v>0.64178082191780816</v>
      </c>
      <c r="N65" s="95">
        <f t="shared" si="11"/>
        <v>0.35821917808219178</v>
      </c>
      <c r="O65" s="137">
        <f t="shared" si="12"/>
        <v>1460</v>
      </c>
    </row>
    <row r="66" spans="2:15" ht="17.25" thickTop="1" thickBot="1" x14ac:dyDescent="0.3">
      <c r="B66" s="10" t="s">
        <v>34</v>
      </c>
      <c r="C66" s="88">
        <f t="shared" si="0"/>
        <v>0.62955032119914345</v>
      </c>
      <c r="D66" s="89">
        <f t="shared" si="1"/>
        <v>0.37044967880085655</v>
      </c>
      <c r="E66" s="88">
        <f t="shared" si="2"/>
        <v>0.58221476510067116</v>
      </c>
      <c r="F66" s="89">
        <f t="shared" si="3"/>
        <v>0.41778523489932884</v>
      </c>
      <c r="G66" s="88">
        <f t="shared" si="4"/>
        <v>0.27272727272727271</v>
      </c>
      <c r="H66" s="89">
        <f t="shared" si="5"/>
        <v>0.72727272727272729</v>
      </c>
      <c r="I66" s="88">
        <f t="shared" si="6"/>
        <v>0.45454545454545453</v>
      </c>
      <c r="J66" s="89">
        <f t="shared" si="7"/>
        <v>0.54545454545454541</v>
      </c>
      <c r="K66" s="88">
        <f t="shared" si="8"/>
        <v>0.4</v>
      </c>
      <c r="L66" s="89">
        <f t="shared" si="9"/>
        <v>0.6</v>
      </c>
      <c r="M66" s="88">
        <f t="shared" si="10"/>
        <v>0.5972477064220183</v>
      </c>
      <c r="N66" s="89">
        <f t="shared" si="11"/>
        <v>0.40275229357798165</v>
      </c>
      <c r="O66" s="134">
        <f t="shared" si="12"/>
        <v>1090</v>
      </c>
    </row>
    <row r="67" spans="2:15" ht="17.25" thickTop="1" thickBot="1" x14ac:dyDescent="0.3">
      <c r="B67" s="10" t="s">
        <v>35</v>
      </c>
      <c r="C67" s="88">
        <f t="shared" si="0"/>
        <v>0.875</v>
      </c>
      <c r="D67" s="89">
        <f t="shared" si="1"/>
        <v>0.125</v>
      </c>
      <c r="E67" s="88">
        <f t="shared" si="2"/>
        <v>0.86956521739130432</v>
      </c>
      <c r="F67" s="89">
        <f t="shared" si="3"/>
        <v>0.13043478260869565</v>
      </c>
      <c r="G67" s="88">
        <f t="shared" si="4"/>
        <v>0</v>
      </c>
      <c r="H67" s="89">
        <f t="shared" si="5"/>
        <v>0</v>
      </c>
      <c r="I67" s="88">
        <f t="shared" si="6"/>
        <v>1</v>
      </c>
      <c r="J67" s="89">
        <f t="shared" si="7"/>
        <v>0</v>
      </c>
      <c r="K67" s="88">
        <f t="shared" si="8"/>
        <v>0</v>
      </c>
      <c r="L67" s="89">
        <f t="shared" si="9"/>
        <v>0</v>
      </c>
      <c r="M67" s="88">
        <f t="shared" si="10"/>
        <v>0.875</v>
      </c>
      <c r="N67" s="89">
        <f t="shared" si="11"/>
        <v>0.125</v>
      </c>
      <c r="O67" s="134">
        <f t="shared" si="12"/>
        <v>176</v>
      </c>
    </row>
    <row r="68" spans="2:15" ht="17.25" thickTop="1" thickBot="1" x14ac:dyDescent="0.3">
      <c r="B68" s="10" t="s">
        <v>36</v>
      </c>
      <c r="C68" s="88">
        <f t="shared" si="0"/>
        <v>0.78048780487804881</v>
      </c>
      <c r="D68" s="89">
        <f t="shared" si="1"/>
        <v>0.21951219512195122</v>
      </c>
      <c r="E68" s="88">
        <f t="shared" si="2"/>
        <v>0.66176470588235292</v>
      </c>
      <c r="F68" s="89">
        <f t="shared" si="3"/>
        <v>0.33823529411764708</v>
      </c>
      <c r="G68" s="88">
        <f t="shared" si="4"/>
        <v>0.7142857142857143</v>
      </c>
      <c r="H68" s="89">
        <f t="shared" si="5"/>
        <v>0.2857142857142857</v>
      </c>
      <c r="I68" s="88">
        <f t="shared" si="6"/>
        <v>0.5</v>
      </c>
      <c r="J68" s="89">
        <f t="shared" si="7"/>
        <v>0.5</v>
      </c>
      <c r="K68" s="88">
        <f t="shared" si="8"/>
        <v>0</v>
      </c>
      <c r="L68" s="89">
        <f t="shared" si="9"/>
        <v>0</v>
      </c>
      <c r="M68" s="88">
        <f t="shared" si="10"/>
        <v>0.68041237113402064</v>
      </c>
      <c r="N68" s="89">
        <f t="shared" si="11"/>
        <v>0.31958762886597936</v>
      </c>
      <c r="O68" s="134">
        <f t="shared" si="12"/>
        <v>194</v>
      </c>
    </row>
    <row r="69" spans="2:15" ht="17.25" thickTop="1" thickBot="1" x14ac:dyDescent="0.3">
      <c r="B69" s="19" t="s">
        <v>37</v>
      </c>
      <c r="C69" s="86">
        <f t="shared" si="0"/>
        <v>0.32103825136612024</v>
      </c>
      <c r="D69" s="87">
        <f t="shared" si="1"/>
        <v>0.67896174863387981</v>
      </c>
      <c r="E69" s="86">
        <f t="shared" si="2"/>
        <v>0.28107344632768361</v>
      </c>
      <c r="F69" s="87">
        <f t="shared" si="3"/>
        <v>0.71892655367231639</v>
      </c>
      <c r="G69" s="86">
        <f t="shared" si="4"/>
        <v>0.15873015873015872</v>
      </c>
      <c r="H69" s="87">
        <f t="shared" si="5"/>
        <v>0.84126984126984128</v>
      </c>
      <c r="I69" s="86">
        <f t="shared" si="6"/>
        <v>0.19753086419753085</v>
      </c>
      <c r="J69" s="87">
        <f t="shared" si="7"/>
        <v>0.80246913580246915</v>
      </c>
      <c r="K69" s="86">
        <f t="shared" si="8"/>
        <v>0.13333333333333333</v>
      </c>
      <c r="L69" s="87">
        <f t="shared" si="9"/>
        <v>0.8666666666666667</v>
      </c>
      <c r="M69" s="86">
        <f t="shared" si="10"/>
        <v>0.28651928912006935</v>
      </c>
      <c r="N69" s="87">
        <f t="shared" si="11"/>
        <v>0.71348071087993059</v>
      </c>
      <c r="O69" s="138">
        <f t="shared" si="12"/>
        <v>2307</v>
      </c>
    </row>
    <row r="70" spans="2:15" ht="17.25" customHeight="1" thickTop="1" thickBot="1" x14ac:dyDescent="0.3">
      <c r="B70" s="20" t="s">
        <v>38</v>
      </c>
      <c r="C70" s="96">
        <f t="shared" si="0"/>
        <v>0.36496350364963503</v>
      </c>
      <c r="D70" s="97">
        <f t="shared" si="1"/>
        <v>0.63503649635036497</v>
      </c>
      <c r="E70" s="96">
        <f t="shared" si="2"/>
        <v>0.27124183006535946</v>
      </c>
      <c r="F70" s="97">
        <f t="shared" si="3"/>
        <v>0.72875816993464049</v>
      </c>
      <c r="G70" s="96">
        <f t="shared" si="4"/>
        <v>0.25</v>
      </c>
      <c r="H70" s="97">
        <f t="shared" si="5"/>
        <v>0.75</v>
      </c>
      <c r="I70" s="96">
        <f t="shared" si="6"/>
        <v>0.20833333333333334</v>
      </c>
      <c r="J70" s="97">
        <f t="shared" si="7"/>
        <v>0.79166666666666663</v>
      </c>
      <c r="K70" s="96">
        <f t="shared" si="8"/>
        <v>0</v>
      </c>
      <c r="L70" s="97">
        <f t="shared" si="9"/>
        <v>1</v>
      </c>
      <c r="M70" s="96">
        <f t="shared" si="10"/>
        <v>0.29303278688524592</v>
      </c>
      <c r="N70" s="97">
        <f t="shared" si="11"/>
        <v>0.70696721311475408</v>
      </c>
      <c r="O70" s="139">
        <f t="shared" si="12"/>
        <v>488</v>
      </c>
    </row>
    <row r="71" spans="2:15" ht="17.25" customHeight="1" thickTop="1" thickBot="1" x14ac:dyDescent="0.3">
      <c r="B71" s="10" t="s">
        <v>39</v>
      </c>
      <c r="C71" s="88">
        <f t="shared" si="0"/>
        <v>0.19459459459459461</v>
      </c>
      <c r="D71" s="89">
        <f t="shared" si="1"/>
        <v>0.80540540540540539</v>
      </c>
      <c r="E71" s="88">
        <f t="shared" si="2"/>
        <v>0.19536423841059603</v>
      </c>
      <c r="F71" s="89">
        <f t="shared" si="3"/>
        <v>0.80463576158940397</v>
      </c>
      <c r="G71" s="88">
        <f t="shared" si="4"/>
        <v>0.16666666666666666</v>
      </c>
      <c r="H71" s="89">
        <f t="shared" si="5"/>
        <v>0.83333333333333337</v>
      </c>
      <c r="I71" s="88">
        <f t="shared" si="6"/>
        <v>0.11538461538461539</v>
      </c>
      <c r="J71" s="89">
        <f t="shared" si="7"/>
        <v>0.88461538461538458</v>
      </c>
      <c r="K71" s="88">
        <f t="shared" si="8"/>
        <v>0.16666666666666666</v>
      </c>
      <c r="L71" s="89">
        <f t="shared" si="9"/>
        <v>0.83333333333333337</v>
      </c>
      <c r="M71" s="88">
        <f t="shared" si="10"/>
        <v>0.18994413407821228</v>
      </c>
      <c r="N71" s="89">
        <f t="shared" si="11"/>
        <v>0.81005586592178769</v>
      </c>
      <c r="O71" s="134">
        <f t="shared" si="12"/>
        <v>537</v>
      </c>
    </row>
    <row r="72" spans="2:15" ht="17.25" customHeight="1" thickTop="1" thickBot="1" x14ac:dyDescent="0.3">
      <c r="B72" s="10" t="s">
        <v>40</v>
      </c>
      <c r="C72" s="88">
        <f t="shared" si="0"/>
        <v>0.28205128205128205</v>
      </c>
      <c r="D72" s="89">
        <f t="shared" si="1"/>
        <v>0.71794871794871795</v>
      </c>
      <c r="E72" s="88">
        <f t="shared" si="2"/>
        <v>0.25641025641025639</v>
      </c>
      <c r="F72" s="89">
        <f t="shared" si="3"/>
        <v>0.74358974358974361</v>
      </c>
      <c r="G72" s="88">
        <f t="shared" si="4"/>
        <v>0</v>
      </c>
      <c r="H72" s="89">
        <f t="shared" si="5"/>
        <v>1</v>
      </c>
      <c r="I72" s="88">
        <f t="shared" si="6"/>
        <v>0.5</v>
      </c>
      <c r="J72" s="89">
        <f t="shared" si="7"/>
        <v>0.5</v>
      </c>
      <c r="K72" s="88">
        <f t="shared" si="8"/>
        <v>0</v>
      </c>
      <c r="L72" s="89">
        <f t="shared" si="9"/>
        <v>0</v>
      </c>
      <c r="M72" s="88">
        <f t="shared" si="10"/>
        <v>0.26016260162601629</v>
      </c>
      <c r="N72" s="89">
        <f t="shared" si="11"/>
        <v>0.73983739837398377</v>
      </c>
      <c r="O72" s="134">
        <f t="shared" si="12"/>
        <v>123</v>
      </c>
    </row>
    <row r="73" spans="2:15" ht="17.25" customHeight="1" thickTop="1" thickBot="1" x14ac:dyDescent="0.3">
      <c r="B73" s="20" t="s">
        <v>41</v>
      </c>
      <c r="C73" s="96">
        <f t="shared" si="0"/>
        <v>0.16867469879518071</v>
      </c>
      <c r="D73" s="97">
        <f t="shared" si="1"/>
        <v>0.83132530120481929</v>
      </c>
      <c r="E73" s="96">
        <f t="shared" si="2"/>
        <v>0.1391304347826087</v>
      </c>
      <c r="F73" s="97">
        <f t="shared" si="3"/>
        <v>0.86086956521739133</v>
      </c>
      <c r="G73" s="96">
        <f t="shared" si="4"/>
        <v>0.5</v>
      </c>
      <c r="H73" s="97">
        <f t="shared" si="5"/>
        <v>0.5</v>
      </c>
      <c r="I73" s="96">
        <f t="shared" si="6"/>
        <v>0</v>
      </c>
      <c r="J73" s="97">
        <f t="shared" si="7"/>
        <v>0</v>
      </c>
      <c r="K73" s="96">
        <f t="shared" si="8"/>
        <v>0</v>
      </c>
      <c r="L73" s="97">
        <f t="shared" si="9"/>
        <v>1</v>
      </c>
      <c r="M73" s="96">
        <f t="shared" si="10"/>
        <v>0.15346534653465346</v>
      </c>
      <c r="N73" s="97">
        <f t="shared" si="11"/>
        <v>0.84653465346534651</v>
      </c>
      <c r="O73" s="139">
        <f t="shared" si="12"/>
        <v>202</v>
      </c>
    </row>
    <row r="74" spans="2:15" ht="17.25" customHeight="1" thickTop="1" thickBot="1" x14ac:dyDescent="0.3">
      <c r="B74" s="10" t="s">
        <v>42</v>
      </c>
      <c r="C74" s="88">
        <f t="shared" si="0"/>
        <v>0.5617977528089888</v>
      </c>
      <c r="D74" s="89">
        <f t="shared" si="1"/>
        <v>0.43820224719101125</v>
      </c>
      <c r="E74" s="88">
        <f t="shared" si="2"/>
        <v>0.44987775061124696</v>
      </c>
      <c r="F74" s="89">
        <f t="shared" si="3"/>
        <v>0.55012224938875309</v>
      </c>
      <c r="G74" s="88">
        <f t="shared" si="4"/>
        <v>8.3333333333333329E-2</v>
      </c>
      <c r="H74" s="89">
        <f t="shared" si="5"/>
        <v>0.91666666666666663</v>
      </c>
      <c r="I74" s="88">
        <f t="shared" si="6"/>
        <v>0.38461538461538464</v>
      </c>
      <c r="J74" s="89">
        <f t="shared" si="7"/>
        <v>0.61538461538461542</v>
      </c>
      <c r="K74" s="88">
        <f t="shared" si="8"/>
        <v>0</v>
      </c>
      <c r="L74" s="89">
        <f t="shared" si="9"/>
        <v>0</v>
      </c>
      <c r="M74" s="88">
        <f t="shared" si="10"/>
        <v>0.47385620915032678</v>
      </c>
      <c r="N74" s="89">
        <f t="shared" si="11"/>
        <v>0.52614379084967322</v>
      </c>
      <c r="O74" s="134">
        <f t="shared" si="12"/>
        <v>612</v>
      </c>
    </row>
    <row r="75" spans="2:15" ht="17.25" customHeight="1" thickTop="1" thickBot="1" x14ac:dyDescent="0.3">
      <c r="B75" s="10" t="s">
        <v>43</v>
      </c>
      <c r="C75" s="88">
        <f t="shared" si="0"/>
        <v>0.21818181818181817</v>
      </c>
      <c r="D75" s="89">
        <f t="shared" si="1"/>
        <v>0.78181818181818186</v>
      </c>
      <c r="E75" s="88">
        <f t="shared" si="2"/>
        <v>0.17475728155339806</v>
      </c>
      <c r="F75" s="89">
        <f t="shared" si="3"/>
        <v>0.82524271844660191</v>
      </c>
      <c r="G75" s="88">
        <f t="shared" si="4"/>
        <v>7.6923076923076927E-2</v>
      </c>
      <c r="H75" s="89">
        <f t="shared" si="5"/>
        <v>0.92307692307692313</v>
      </c>
      <c r="I75" s="88">
        <f t="shared" si="6"/>
        <v>0.125</v>
      </c>
      <c r="J75" s="89">
        <f t="shared" si="7"/>
        <v>0.875</v>
      </c>
      <c r="K75" s="88">
        <f t="shared" si="8"/>
        <v>0</v>
      </c>
      <c r="L75" s="89">
        <f t="shared" si="9"/>
        <v>0</v>
      </c>
      <c r="M75" s="88">
        <f t="shared" si="10"/>
        <v>0.18260869565217391</v>
      </c>
      <c r="N75" s="89">
        <f t="shared" si="11"/>
        <v>0.81739130434782614</v>
      </c>
      <c r="O75" s="134">
        <f t="shared" si="12"/>
        <v>345</v>
      </c>
    </row>
    <row r="76" spans="2:15" ht="38.25" customHeight="1" thickTop="1" thickBot="1" x14ac:dyDescent="0.3">
      <c r="B76" s="23" t="s">
        <v>66</v>
      </c>
      <c r="C76" s="94">
        <f t="shared" si="0"/>
        <v>0.77873254564983885</v>
      </c>
      <c r="D76" s="95">
        <f t="shared" si="1"/>
        <v>0.22126745435016112</v>
      </c>
      <c r="E76" s="94">
        <f t="shared" si="2"/>
        <v>0.63254593175853013</v>
      </c>
      <c r="F76" s="95">
        <f t="shared" si="3"/>
        <v>0.36745406824146981</v>
      </c>
      <c r="G76" s="94">
        <f t="shared" si="4"/>
        <v>0.22222222222222221</v>
      </c>
      <c r="H76" s="95">
        <f t="shared" si="5"/>
        <v>0.77777777777777779</v>
      </c>
      <c r="I76" s="94">
        <f t="shared" si="6"/>
        <v>0.4</v>
      </c>
      <c r="J76" s="95">
        <f t="shared" si="7"/>
        <v>0.6</v>
      </c>
      <c r="K76" s="94">
        <f t="shared" si="8"/>
        <v>1</v>
      </c>
      <c r="L76" s="95">
        <f t="shared" si="9"/>
        <v>0</v>
      </c>
      <c r="M76" s="94">
        <f t="shared" si="10"/>
        <v>0.73048048048048053</v>
      </c>
      <c r="N76" s="95">
        <f t="shared" si="11"/>
        <v>0.26951951951951952</v>
      </c>
      <c r="O76" s="137">
        <f t="shared" si="12"/>
        <v>1332</v>
      </c>
    </row>
    <row r="77" spans="2:15" ht="17.25" customHeight="1" thickTop="1" thickBot="1" x14ac:dyDescent="0.3">
      <c r="B77" s="20" t="s">
        <v>45</v>
      </c>
      <c r="C77" s="96">
        <f t="shared" si="0"/>
        <v>0.85386221294363251</v>
      </c>
      <c r="D77" s="97">
        <f t="shared" si="1"/>
        <v>0.14613778705636743</v>
      </c>
      <c r="E77" s="96">
        <f t="shared" si="2"/>
        <v>0.81818181818181823</v>
      </c>
      <c r="F77" s="97">
        <f t="shared" si="3"/>
        <v>0.18181818181818182</v>
      </c>
      <c r="G77" s="96">
        <f t="shared" si="4"/>
        <v>0.5</v>
      </c>
      <c r="H77" s="97">
        <f t="shared" si="5"/>
        <v>0.5</v>
      </c>
      <c r="I77" s="96">
        <f t="shared" si="6"/>
        <v>0.66666666666666663</v>
      </c>
      <c r="J77" s="97">
        <f t="shared" si="7"/>
        <v>0.33333333333333331</v>
      </c>
      <c r="K77" s="96">
        <f t="shared" si="8"/>
        <v>1</v>
      </c>
      <c r="L77" s="97">
        <f t="shared" si="9"/>
        <v>0</v>
      </c>
      <c r="M77" s="96">
        <f t="shared" si="10"/>
        <v>0.83943661971830985</v>
      </c>
      <c r="N77" s="97">
        <f t="shared" si="11"/>
        <v>0.16056338028169015</v>
      </c>
      <c r="O77" s="139">
        <f t="shared" si="12"/>
        <v>710</v>
      </c>
    </row>
    <row r="78" spans="2:15" ht="17.25" customHeight="1" thickTop="1" thickBot="1" x14ac:dyDescent="0.3">
      <c r="B78" s="10" t="s">
        <v>46</v>
      </c>
      <c r="C78" s="88">
        <f t="shared" si="0"/>
        <v>0.76373626373626369</v>
      </c>
      <c r="D78" s="89">
        <f t="shared" si="1"/>
        <v>0.23626373626373626</v>
      </c>
      <c r="E78" s="88">
        <f t="shared" si="2"/>
        <v>0.5</v>
      </c>
      <c r="F78" s="89">
        <f t="shared" si="3"/>
        <v>0.5</v>
      </c>
      <c r="G78" s="88">
        <f t="shared" si="4"/>
        <v>0</v>
      </c>
      <c r="H78" s="89">
        <f t="shared" si="5"/>
        <v>1</v>
      </c>
      <c r="I78" s="88">
        <f t="shared" si="6"/>
        <v>0</v>
      </c>
      <c r="J78" s="89">
        <f t="shared" si="7"/>
        <v>0</v>
      </c>
      <c r="K78" s="88">
        <f t="shared" si="8"/>
        <v>0</v>
      </c>
      <c r="L78" s="89">
        <f t="shared" si="9"/>
        <v>0</v>
      </c>
      <c r="M78" s="88">
        <f t="shared" si="10"/>
        <v>0.71364653243847875</v>
      </c>
      <c r="N78" s="89">
        <f t="shared" si="11"/>
        <v>0.28635346756152125</v>
      </c>
      <c r="O78" s="134">
        <f t="shared" si="12"/>
        <v>447</v>
      </c>
    </row>
    <row r="79" spans="2:15" ht="17.25" customHeight="1" thickTop="1" thickBot="1" x14ac:dyDescent="0.3">
      <c r="B79" s="10" t="s">
        <v>47</v>
      </c>
      <c r="C79" s="88">
        <f t="shared" si="0"/>
        <v>0.43478260869565216</v>
      </c>
      <c r="D79" s="89">
        <f t="shared" si="1"/>
        <v>0.56521739130434778</v>
      </c>
      <c r="E79" s="88">
        <f t="shared" si="2"/>
        <v>0.4</v>
      </c>
      <c r="F79" s="89">
        <f t="shared" si="3"/>
        <v>0.6</v>
      </c>
      <c r="G79" s="88">
        <f t="shared" si="4"/>
        <v>0</v>
      </c>
      <c r="H79" s="89">
        <f t="shared" si="5"/>
        <v>1</v>
      </c>
      <c r="I79" s="88">
        <f t="shared" si="6"/>
        <v>0</v>
      </c>
      <c r="J79" s="89">
        <f t="shared" si="7"/>
        <v>0</v>
      </c>
      <c r="K79" s="88">
        <f t="shared" si="8"/>
        <v>0</v>
      </c>
      <c r="L79" s="89">
        <f t="shared" si="9"/>
        <v>0</v>
      </c>
      <c r="M79" s="88">
        <f t="shared" si="10"/>
        <v>0.41379310344827586</v>
      </c>
      <c r="N79" s="89">
        <f t="shared" si="11"/>
        <v>0.58620689655172409</v>
      </c>
      <c r="O79" s="134">
        <f t="shared" si="12"/>
        <v>29</v>
      </c>
    </row>
    <row r="80" spans="2:15" ht="17.25" customHeight="1" thickTop="1" thickBot="1" x14ac:dyDescent="0.3">
      <c r="B80" s="10" t="s">
        <v>48</v>
      </c>
      <c r="C80" s="88">
        <f t="shared" si="0"/>
        <v>0.43076923076923079</v>
      </c>
      <c r="D80" s="89">
        <f t="shared" si="1"/>
        <v>0.56923076923076921</v>
      </c>
      <c r="E80" s="88">
        <f t="shared" si="2"/>
        <v>0.24324324324324326</v>
      </c>
      <c r="F80" s="89">
        <f t="shared" si="3"/>
        <v>0.7567567567567568</v>
      </c>
      <c r="G80" s="88">
        <f t="shared" si="4"/>
        <v>0</v>
      </c>
      <c r="H80" s="89">
        <f t="shared" si="5"/>
        <v>1</v>
      </c>
      <c r="I80" s="88">
        <f t="shared" si="6"/>
        <v>0</v>
      </c>
      <c r="J80" s="89">
        <f t="shared" si="7"/>
        <v>1</v>
      </c>
      <c r="K80" s="88">
        <f t="shared" si="8"/>
        <v>0</v>
      </c>
      <c r="L80" s="89">
        <f t="shared" si="9"/>
        <v>0</v>
      </c>
      <c r="M80" s="88">
        <f t="shared" si="10"/>
        <v>0.31506849315068491</v>
      </c>
      <c r="N80" s="89">
        <f t="shared" si="11"/>
        <v>0.68493150684931503</v>
      </c>
      <c r="O80" s="134">
        <f t="shared" si="12"/>
        <v>146</v>
      </c>
    </row>
    <row r="81" spans="2:15" ht="34.5" customHeight="1" thickTop="1" thickBot="1" x14ac:dyDescent="0.3">
      <c r="B81" s="23" t="s">
        <v>67</v>
      </c>
      <c r="C81" s="94">
        <f t="shared" si="0"/>
        <v>0.77024482109227876</v>
      </c>
      <c r="D81" s="95">
        <f t="shared" si="1"/>
        <v>0.22975517890772129</v>
      </c>
      <c r="E81" s="94">
        <f t="shared" si="2"/>
        <v>0.5146443514644351</v>
      </c>
      <c r="F81" s="95">
        <f t="shared" si="3"/>
        <v>0.48535564853556484</v>
      </c>
      <c r="G81" s="94">
        <f t="shared" si="4"/>
        <v>0.25</v>
      </c>
      <c r="H81" s="95">
        <f t="shared" si="5"/>
        <v>0.75</v>
      </c>
      <c r="I81" s="94">
        <f t="shared" si="6"/>
        <v>0.2</v>
      </c>
      <c r="J81" s="95">
        <f t="shared" si="7"/>
        <v>0.8</v>
      </c>
      <c r="K81" s="94">
        <f t="shared" si="8"/>
        <v>0</v>
      </c>
      <c r="L81" s="95">
        <f t="shared" si="9"/>
        <v>1</v>
      </c>
      <c r="M81" s="94">
        <f t="shared" si="10"/>
        <v>0.68152866242038213</v>
      </c>
      <c r="N81" s="95">
        <f t="shared" si="11"/>
        <v>0.31847133757961782</v>
      </c>
      <c r="O81" s="137">
        <f t="shared" si="12"/>
        <v>785</v>
      </c>
    </row>
    <row r="82" spans="2:15" ht="17.25" customHeight="1" thickTop="1" thickBot="1" x14ac:dyDescent="0.3">
      <c r="B82" s="10" t="s">
        <v>50</v>
      </c>
      <c r="C82" s="88">
        <f t="shared" si="0"/>
        <v>0.75634517766497467</v>
      </c>
      <c r="D82" s="89">
        <f t="shared" si="1"/>
        <v>0.24365482233502539</v>
      </c>
      <c r="E82" s="88">
        <f t="shared" si="2"/>
        <v>0.53787878787878785</v>
      </c>
      <c r="F82" s="89">
        <f t="shared" si="3"/>
        <v>0.4621212121212121</v>
      </c>
      <c r="G82" s="88">
        <f t="shared" si="4"/>
        <v>0.25</v>
      </c>
      <c r="H82" s="89">
        <f t="shared" si="5"/>
        <v>0.75</v>
      </c>
      <c r="I82" s="88">
        <f t="shared" si="6"/>
        <v>0.4</v>
      </c>
      <c r="J82" s="89">
        <f t="shared" si="7"/>
        <v>0.6</v>
      </c>
      <c r="K82" s="88">
        <f t="shared" si="8"/>
        <v>0</v>
      </c>
      <c r="L82" s="89">
        <f t="shared" si="9"/>
        <v>0</v>
      </c>
      <c r="M82" s="88">
        <f t="shared" si="10"/>
        <v>0.65976331360946749</v>
      </c>
      <c r="N82" s="89">
        <f t="shared" si="11"/>
        <v>0.34023668639053256</v>
      </c>
      <c r="O82" s="134">
        <f t="shared" si="12"/>
        <v>338</v>
      </c>
    </row>
    <row r="83" spans="2:15" ht="17.25" customHeight="1" thickTop="1" thickBot="1" x14ac:dyDescent="0.3">
      <c r="B83" s="10" t="s">
        <v>51</v>
      </c>
      <c r="C83" s="88">
        <f t="shared" si="0"/>
        <v>0.7752808988764045</v>
      </c>
      <c r="D83" s="89">
        <f t="shared" si="1"/>
        <v>0.2247191011235955</v>
      </c>
      <c r="E83" s="88">
        <f t="shared" si="2"/>
        <v>0.46575342465753422</v>
      </c>
      <c r="F83" s="89">
        <f t="shared" si="3"/>
        <v>0.53424657534246578</v>
      </c>
      <c r="G83" s="88">
        <f t="shared" si="4"/>
        <v>0</v>
      </c>
      <c r="H83" s="89">
        <f t="shared" si="5"/>
        <v>0</v>
      </c>
      <c r="I83" s="88">
        <f t="shared" si="6"/>
        <v>0</v>
      </c>
      <c r="J83" s="89">
        <f t="shared" si="7"/>
        <v>1</v>
      </c>
      <c r="K83" s="88">
        <f t="shared" si="8"/>
        <v>0</v>
      </c>
      <c r="L83" s="89">
        <f t="shared" si="9"/>
        <v>1</v>
      </c>
      <c r="M83" s="88">
        <f t="shared" si="10"/>
        <v>0.69653179190751446</v>
      </c>
      <c r="N83" s="89">
        <f t="shared" si="11"/>
        <v>0.30346820809248554</v>
      </c>
      <c r="O83" s="134">
        <f t="shared" si="12"/>
        <v>346</v>
      </c>
    </row>
    <row r="84" spans="2:15" ht="17.25" customHeight="1" thickTop="1" thickBot="1" x14ac:dyDescent="0.3">
      <c r="B84" s="10" t="s">
        <v>52</v>
      </c>
      <c r="C84" s="88">
        <f t="shared" si="0"/>
        <v>0.79104477611940294</v>
      </c>
      <c r="D84" s="89">
        <f t="shared" si="1"/>
        <v>0.20895522388059701</v>
      </c>
      <c r="E84" s="88">
        <f t="shared" si="2"/>
        <v>0.52941176470588236</v>
      </c>
      <c r="F84" s="89">
        <f t="shared" si="3"/>
        <v>0.47058823529411764</v>
      </c>
      <c r="G84" s="88">
        <f t="shared" si="4"/>
        <v>0</v>
      </c>
      <c r="H84" s="89">
        <f t="shared" si="5"/>
        <v>0</v>
      </c>
      <c r="I84" s="88">
        <f t="shared" si="6"/>
        <v>0</v>
      </c>
      <c r="J84" s="89">
        <f t="shared" si="7"/>
        <v>0</v>
      </c>
      <c r="K84" s="88">
        <f t="shared" si="8"/>
        <v>0</v>
      </c>
      <c r="L84" s="89">
        <f t="shared" si="9"/>
        <v>0</v>
      </c>
      <c r="M84" s="88">
        <f t="shared" si="10"/>
        <v>0.70297029702970293</v>
      </c>
      <c r="N84" s="89">
        <f t="shared" si="11"/>
        <v>0.29702970297029702</v>
      </c>
      <c r="O84" s="134">
        <f t="shared" si="12"/>
        <v>101</v>
      </c>
    </row>
    <row r="85" spans="2:15" ht="32.25" customHeight="1" thickTop="1" thickBot="1" x14ac:dyDescent="0.3">
      <c r="B85" s="23" t="s">
        <v>53</v>
      </c>
      <c r="C85" s="94">
        <f t="shared" si="0"/>
        <v>0.90140845070422537</v>
      </c>
      <c r="D85" s="95">
        <f t="shared" si="1"/>
        <v>9.8591549295774641E-2</v>
      </c>
      <c r="E85" s="94">
        <f t="shared" si="2"/>
        <v>1</v>
      </c>
      <c r="F85" s="95">
        <f t="shared" si="3"/>
        <v>0</v>
      </c>
      <c r="G85" s="94">
        <f t="shared" si="4"/>
        <v>0</v>
      </c>
      <c r="H85" s="95">
        <f t="shared" si="5"/>
        <v>1</v>
      </c>
      <c r="I85" s="94">
        <f t="shared" si="6"/>
        <v>0</v>
      </c>
      <c r="J85" s="95">
        <f t="shared" si="7"/>
        <v>1</v>
      </c>
      <c r="K85" s="94">
        <f t="shared" si="8"/>
        <v>1</v>
      </c>
      <c r="L85" s="95">
        <f t="shared" si="9"/>
        <v>0</v>
      </c>
      <c r="M85" s="94">
        <f t="shared" si="10"/>
        <v>0.89772727272727271</v>
      </c>
      <c r="N85" s="95">
        <f t="shared" si="11"/>
        <v>0.10227272727272728</v>
      </c>
      <c r="O85" s="137">
        <f t="shared" si="12"/>
        <v>88</v>
      </c>
    </row>
    <row r="86" spans="2:15" ht="17.25" thickTop="1" thickBot="1" x14ac:dyDescent="0.3">
      <c r="B86" s="10" t="s">
        <v>54</v>
      </c>
      <c r="C86" s="88">
        <f t="shared" si="0"/>
        <v>0.90140845070422537</v>
      </c>
      <c r="D86" s="89">
        <f t="shared" si="1"/>
        <v>9.8591549295774641E-2</v>
      </c>
      <c r="E86" s="88">
        <f t="shared" si="2"/>
        <v>1</v>
      </c>
      <c r="F86" s="89">
        <f t="shared" si="3"/>
        <v>0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1</v>
      </c>
      <c r="K86" s="88">
        <f t="shared" si="8"/>
        <v>1</v>
      </c>
      <c r="L86" s="89">
        <f t="shared" si="9"/>
        <v>0</v>
      </c>
      <c r="M86" s="88">
        <f t="shared" si="10"/>
        <v>0.90804597701149425</v>
      </c>
      <c r="N86" s="89">
        <f t="shared" si="11"/>
        <v>9.1954022988505746E-2</v>
      </c>
      <c r="O86" s="134">
        <f t="shared" si="12"/>
        <v>87</v>
      </c>
    </row>
    <row r="87" spans="2:15" ht="17.25" thickTop="1" thickBot="1" x14ac:dyDescent="0.3">
      <c r="B87" s="10" t="s">
        <v>68</v>
      </c>
      <c r="C87" s="88">
        <f t="shared" si="0"/>
        <v>0</v>
      </c>
      <c r="D87" s="89">
        <f t="shared" si="1"/>
        <v>0</v>
      </c>
      <c r="E87" s="88">
        <f t="shared" si="2"/>
        <v>0</v>
      </c>
      <c r="F87" s="89">
        <f t="shared" si="3"/>
        <v>0</v>
      </c>
      <c r="G87" s="88">
        <f t="shared" si="4"/>
        <v>0</v>
      </c>
      <c r="H87" s="89">
        <f t="shared" si="5"/>
        <v>0</v>
      </c>
      <c r="I87" s="88">
        <f t="shared" si="6"/>
        <v>0</v>
      </c>
      <c r="J87" s="89">
        <f t="shared" si="7"/>
        <v>0</v>
      </c>
      <c r="K87" s="88">
        <f t="shared" si="8"/>
        <v>0</v>
      </c>
      <c r="L87" s="89">
        <f t="shared" si="9"/>
        <v>0</v>
      </c>
      <c r="M87" s="88">
        <f t="shared" si="10"/>
        <v>0</v>
      </c>
      <c r="N87" s="89">
        <f t="shared" si="11"/>
        <v>0</v>
      </c>
      <c r="O87" s="134">
        <f t="shared" si="12"/>
        <v>0</v>
      </c>
    </row>
    <row r="88" spans="2:15" ht="17.25" thickTop="1" thickBot="1" x14ac:dyDescent="0.3">
      <c r="B88" s="10" t="s">
        <v>69</v>
      </c>
      <c r="C88" s="88">
        <f t="shared" si="0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0</v>
      </c>
      <c r="H88" s="89">
        <f t="shared" si="5"/>
        <v>1</v>
      </c>
      <c r="I88" s="88">
        <f t="shared" si="6"/>
        <v>0</v>
      </c>
      <c r="J88" s="89">
        <f t="shared" si="7"/>
        <v>0</v>
      </c>
      <c r="K88" s="88">
        <f t="shared" si="8"/>
        <v>0</v>
      </c>
      <c r="L88" s="89">
        <f t="shared" si="9"/>
        <v>0</v>
      </c>
      <c r="M88" s="88">
        <f t="shared" si="10"/>
        <v>0</v>
      </c>
      <c r="N88" s="89">
        <f t="shared" si="11"/>
        <v>1</v>
      </c>
      <c r="O88" s="134">
        <f t="shared" si="12"/>
        <v>1</v>
      </c>
    </row>
    <row r="89" spans="2:15" ht="17.25" thickTop="1" thickBot="1" x14ac:dyDescent="0.3">
      <c r="B89" s="23" t="s">
        <v>57</v>
      </c>
      <c r="C89" s="94">
        <f t="shared" si="0"/>
        <v>0.47058823529411764</v>
      </c>
      <c r="D89" s="95">
        <f t="shared" si="1"/>
        <v>0.52941176470588236</v>
      </c>
      <c r="E89" s="94">
        <f t="shared" si="2"/>
        <v>0.33333333333333331</v>
      </c>
      <c r="F89" s="95">
        <f t="shared" si="3"/>
        <v>0.66666666666666663</v>
      </c>
      <c r="G89" s="94">
        <f t="shared" si="4"/>
        <v>0.2</v>
      </c>
      <c r="H89" s="95">
        <f t="shared" si="5"/>
        <v>0.8</v>
      </c>
      <c r="I89" s="94">
        <f t="shared" si="6"/>
        <v>0.5</v>
      </c>
      <c r="J89" s="95">
        <f t="shared" si="7"/>
        <v>0.5</v>
      </c>
      <c r="K89" s="94">
        <f t="shared" si="8"/>
        <v>1</v>
      </c>
      <c r="L89" s="95">
        <f t="shared" si="9"/>
        <v>0</v>
      </c>
      <c r="M89" s="94">
        <f t="shared" si="10"/>
        <v>0.38926174496644295</v>
      </c>
      <c r="N89" s="95">
        <f t="shared" si="11"/>
        <v>0.61073825503355705</v>
      </c>
      <c r="O89" s="137">
        <f t="shared" si="12"/>
        <v>298</v>
      </c>
    </row>
    <row r="90" spans="2:15" ht="17.25" thickTop="1" thickBot="1" x14ac:dyDescent="0.3">
      <c r="B90" s="10" t="s">
        <v>58</v>
      </c>
      <c r="C90" s="88">
        <f t="shared" si="0"/>
        <v>0.45454545454545453</v>
      </c>
      <c r="D90" s="89">
        <f t="shared" si="1"/>
        <v>0.54545454545454541</v>
      </c>
      <c r="E90" s="88">
        <f t="shared" si="2"/>
        <v>0.23076923076923078</v>
      </c>
      <c r="F90" s="89">
        <f t="shared" si="3"/>
        <v>0.76923076923076927</v>
      </c>
      <c r="G90" s="88">
        <f t="shared" si="4"/>
        <v>0</v>
      </c>
      <c r="H90" s="89">
        <f t="shared" si="5"/>
        <v>0</v>
      </c>
      <c r="I90" s="88">
        <f t="shared" si="6"/>
        <v>0</v>
      </c>
      <c r="J90" s="89">
        <f t="shared" si="7"/>
        <v>0</v>
      </c>
      <c r="K90" s="88">
        <f t="shared" si="8"/>
        <v>0</v>
      </c>
      <c r="L90" s="89">
        <f t="shared" si="9"/>
        <v>0</v>
      </c>
      <c r="M90" s="88">
        <f t="shared" si="10"/>
        <v>0.37142857142857144</v>
      </c>
      <c r="N90" s="89">
        <f t="shared" si="11"/>
        <v>0.62857142857142856</v>
      </c>
      <c r="O90" s="134">
        <f t="shared" si="12"/>
        <v>35</v>
      </c>
    </row>
    <row r="91" spans="2:15" ht="17.25" thickTop="1" thickBot="1" x14ac:dyDescent="0.3">
      <c r="B91" s="10" t="s">
        <v>59</v>
      </c>
      <c r="C91" s="88">
        <f t="shared" si="0"/>
        <v>0.54385964912280704</v>
      </c>
      <c r="D91" s="89">
        <f t="shared" si="1"/>
        <v>0.45614035087719296</v>
      </c>
      <c r="E91" s="88">
        <f t="shared" si="2"/>
        <v>0.38793103448275862</v>
      </c>
      <c r="F91" s="89">
        <f t="shared" si="3"/>
        <v>0.61206896551724133</v>
      </c>
      <c r="G91" s="88">
        <f t="shared" si="4"/>
        <v>0</v>
      </c>
      <c r="H91" s="89">
        <f t="shared" si="5"/>
        <v>1</v>
      </c>
      <c r="I91" s="88">
        <f t="shared" si="6"/>
        <v>0</v>
      </c>
      <c r="J91" s="89">
        <f t="shared" si="7"/>
        <v>0</v>
      </c>
      <c r="K91" s="88">
        <f t="shared" si="8"/>
        <v>1</v>
      </c>
      <c r="L91" s="89">
        <f t="shared" si="9"/>
        <v>0</v>
      </c>
      <c r="M91" s="88">
        <f t="shared" si="10"/>
        <v>0.43502824858757061</v>
      </c>
      <c r="N91" s="89">
        <f t="shared" si="11"/>
        <v>0.56497175141242939</v>
      </c>
      <c r="O91" s="134">
        <f t="shared" si="12"/>
        <v>177</v>
      </c>
    </row>
    <row r="92" spans="2:15" ht="17.25" thickTop="1" thickBot="1" x14ac:dyDescent="0.3">
      <c r="B92" s="10" t="s">
        <v>60</v>
      </c>
      <c r="C92" s="88">
        <f t="shared" si="0"/>
        <v>0.375</v>
      </c>
      <c r="D92" s="89">
        <f t="shared" si="1"/>
        <v>0.625</v>
      </c>
      <c r="E92" s="88">
        <f t="shared" si="2"/>
        <v>0.21428571428571427</v>
      </c>
      <c r="F92" s="89">
        <f t="shared" si="3"/>
        <v>0.7857142857142857</v>
      </c>
      <c r="G92" s="88">
        <f t="shared" si="4"/>
        <v>0.5</v>
      </c>
      <c r="H92" s="89">
        <f t="shared" si="5"/>
        <v>0.5</v>
      </c>
      <c r="I92" s="88">
        <f t="shared" si="6"/>
        <v>0.5</v>
      </c>
      <c r="J92" s="89">
        <f t="shared" si="7"/>
        <v>0.5</v>
      </c>
      <c r="K92" s="88">
        <f t="shared" si="8"/>
        <v>0</v>
      </c>
      <c r="L92" s="89">
        <f t="shared" si="9"/>
        <v>0</v>
      </c>
      <c r="M92" s="88">
        <f t="shared" si="10"/>
        <v>0.30232558139534882</v>
      </c>
      <c r="N92" s="89">
        <f t="shared" si="11"/>
        <v>0.69767441860465118</v>
      </c>
      <c r="O92" s="134">
        <f t="shared" si="12"/>
        <v>86</v>
      </c>
    </row>
    <row r="93" spans="2:15" ht="17.25" thickTop="1" thickBot="1" x14ac:dyDescent="0.3">
      <c r="B93" s="16" t="s">
        <v>61</v>
      </c>
      <c r="C93" s="94">
        <f>IFERROR(C46/SUM(C46:D46),0)</f>
        <v>0.80310880829015541</v>
      </c>
      <c r="D93" s="95">
        <f>IFERROR(D46/SUM(C46:D46),0)</f>
        <v>0.19689119170984457</v>
      </c>
      <c r="E93" s="94">
        <f>IFERROR(E46/SUM(E46:F46),0)</f>
        <v>0.63414634146341464</v>
      </c>
      <c r="F93" s="95">
        <f>IFERROR(F46/SUM(E46:F46),0)</f>
        <v>0.36585365853658536</v>
      </c>
      <c r="G93" s="94">
        <f t="shared" si="4"/>
        <v>0</v>
      </c>
      <c r="H93" s="95">
        <f t="shared" si="5"/>
        <v>1</v>
      </c>
      <c r="I93" s="94">
        <f>IFERROR(I46/SUM(I46:J46),0)</f>
        <v>0.5</v>
      </c>
      <c r="J93" s="95">
        <f>IFERROR(J46/SUM(I46:J46),0)</f>
        <v>0.5</v>
      </c>
      <c r="K93" s="94">
        <f>IFERROR(K46/SUM(K46:L46),0)</f>
        <v>0</v>
      </c>
      <c r="L93" s="95">
        <f>IFERROR(L46/SUM(K46:L46),0)</f>
        <v>0</v>
      </c>
      <c r="M93" s="94">
        <f t="shared" si="10"/>
        <v>0.76793248945147674</v>
      </c>
      <c r="N93" s="95">
        <f t="shared" si="11"/>
        <v>0.2320675105485232</v>
      </c>
      <c r="O93" s="137">
        <f t="shared" si="12"/>
        <v>237</v>
      </c>
    </row>
    <row r="94" spans="2:15" ht="17.25" thickTop="1" thickBot="1" x14ac:dyDescent="0.3">
      <c r="B94" s="10" t="s">
        <v>62</v>
      </c>
      <c r="C94" s="90">
        <f>IFERROR(C47/SUM(C47:D47),0)</f>
        <v>0.80310880829015541</v>
      </c>
      <c r="D94" s="91">
        <f>IFERROR(D47/SUM(C47:D47),0)</f>
        <v>0.19689119170984457</v>
      </c>
      <c r="E94" s="90">
        <f>IFERROR(E47/SUM(E47:F47),0)</f>
        <v>0.63414634146341464</v>
      </c>
      <c r="F94" s="91">
        <f>IFERROR(F47/SUM(E47:F47),0)</f>
        <v>0.36585365853658536</v>
      </c>
      <c r="G94" s="90">
        <f t="shared" si="4"/>
        <v>0</v>
      </c>
      <c r="H94" s="91">
        <f t="shared" si="5"/>
        <v>1</v>
      </c>
      <c r="I94" s="90">
        <f>IFERROR(I47/SUM(I47:J47),0)</f>
        <v>0.5</v>
      </c>
      <c r="J94" s="91">
        <f>IFERROR(J47/SUM(I47:J47),0)</f>
        <v>0.5</v>
      </c>
      <c r="K94" s="90">
        <f>IFERROR(K47/SUM(K47:L47),0)</f>
        <v>0</v>
      </c>
      <c r="L94" s="91">
        <f>IFERROR(L47/SUM(K47:L47),0)</f>
        <v>0</v>
      </c>
      <c r="M94" s="90">
        <f t="shared" si="10"/>
        <v>0.76793248945147674</v>
      </c>
      <c r="N94" s="91">
        <f>IFERROR(N47/SUM(M47:N47),0)</f>
        <v>0.2320675105485232</v>
      </c>
      <c r="O94" s="135">
        <f t="shared" si="12"/>
        <v>237</v>
      </c>
    </row>
    <row r="95" spans="2:15" ht="17.25" thickTop="1" thickBot="1" x14ac:dyDescent="0.3">
      <c r="B95" s="26" t="s">
        <v>63</v>
      </c>
      <c r="C95" s="92">
        <f>IFERROR(C48/SUM(C48:D48),0)</f>
        <v>0.35714285714285715</v>
      </c>
      <c r="D95" s="93">
        <f>IFERROR(D48/SUM(C48:D48),0)</f>
        <v>0.6428571428571429</v>
      </c>
      <c r="E95" s="92">
        <f>IFERROR(E48/SUM(E48:F48),0)</f>
        <v>0.17241379310344829</v>
      </c>
      <c r="F95" s="93">
        <f>IFERROR(F48/SUM(E48:F48),0)</f>
        <v>0.82758620689655171</v>
      </c>
      <c r="G95" s="92">
        <f>IFERROR(G48/SUM(G48:H48),0)</f>
        <v>0</v>
      </c>
      <c r="H95" s="93">
        <f>IFERROR(H48/SUM(G48:H48),0)</f>
        <v>0</v>
      </c>
      <c r="I95" s="92">
        <f>IFERROR(I48/SUM(I48:J48),0)</f>
        <v>0</v>
      </c>
      <c r="J95" s="93">
        <f>IFERROR(J48/SUM(I48:J48),0)</f>
        <v>1</v>
      </c>
      <c r="K95" s="92">
        <f>IFERROR(K48/SUM(K48:L48),0)</f>
        <v>0</v>
      </c>
      <c r="L95" s="93">
        <f>IFERROR(L48/SUM(K48:L48),0)</f>
        <v>0</v>
      </c>
      <c r="M95" s="92">
        <f t="shared" si="10"/>
        <v>0.29069767441860467</v>
      </c>
      <c r="N95" s="93">
        <f>IFERROR(N48/SUM(M48:N48),0)</f>
        <v>0.70930232558139539</v>
      </c>
      <c r="O95" s="136">
        <f>O48</f>
        <v>86</v>
      </c>
    </row>
    <row r="96" spans="2:15" ht="17.25" thickTop="1" thickBot="1" x14ac:dyDescent="0.3">
      <c r="B96" s="29" t="s">
        <v>63</v>
      </c>
      <c r="C96" s="98">
        <f>IFERROR(C49/SUM(C49:D49),0)</f>
        <v>0.35714285714285715</v>
      </c>
      <c r="D96" s="99">
        <f>IFERROR(D49/SUM(C49:D49),0)</f>
        <v>0.6428571428571429</v>
      </c>
      <c r="E96" s="100">
        <f>IFERROR(E49/SUM(E49:F49),0)</f>
        <v>0.17241379310344829</v>
      </c>
      <c r="F96" s="99">
        <f>IFERROR(F49/SUM(E49:F49),0)</f>
        <v>0.82758620689655171</v>
      </c>
      <c r="G96" s="100">
        <f>IFERROR(G49/SUM(G49:H49),0)</f>
        <v>0</v>
      </c>
      <c r="H96" s="99">
        <f>IFERROR(H49/SUM(G49:H49),0)</f>
        <v>0</v>
      </c>
      <c r="I96" s="100">
        <f>IFERROR(I49/SUM(I49:J49),0)</f>
        <v>0</v>
      </c>
      <c r="J96" s="99">
        <f>IFERROR(J49/SUM(I49:J49),0)</f>
        <v>1</v>
      </c>
      <c r="K96" s="100">
        <f>IFERROR(K49/SUM(K49:L49),0)</f>
        <v>0</v>
      </c>
      <c r="L96" s="99">
        <f>IFERROR(L49/SUM(K49:L49),0)</f>
        <v>0</v>
      </c>
      <c r="M96" s="100">
        <f t="shared" si="10"/>
        <v>0.29069767441860467</v>
      </c>
      <c r="N96" s="99">
        <f>IFERROR(N49/SUM(M49:N49),0)</f>
        <v>0.70930232558139539</v>
      </c>
      <c r="O96" s="140">
        <f>O49</f>
        <v>86</v>
      </c>
    </row>
    <row r="97" spans="2:15" ht="19.5" thickBot="1" x14ac:dyDescent="0.3">
      <c r="B97" s="33" t="s">
        <v>70</v>
      </c>
      <c r="C97" s="101">
        <f>IFERROR(C50/SUM(C50:D50),0)</f>
        <v>0.63553276861346408</v>
      </c>
      <c r="D97" s="102">
        <f>IFERROR(D50/SUM(C50:D50),0)</f>
        <v>0.36446723138653592</v>
      </c>
      <c r="E97" s="101">
        <f>IFERROR(E50/SUM(E50:F50),0)</f>
        <v>0.43927028324531925</v>
      </c>
      <c r="F97" s="103">
        <f>IFERROR(F50/SUM(E50:F50),0)</f>
        <v>0.56072971675468075</v>
      </c>
      <c r="G97" s="101">
        <f>IFERROR(G50/SUM(G50:H50),0)</f>
        <v>0.24615384615384617</v>
      </c>
      <c r="H97" s="103">
        <f>IFERROR(H50/SUM(G50:H50),0)</f>
        <v>0.75384615384615383</v>
      </c>
      <c r="I97" s="101">
        <f>IFERROR(I50/SUM(I50:J50),0)</f>
        <v>0.29761904761904762</v>
      </c>
      <c r="J97" s="103">
        <f>IFERROR(J50/SUM(I50:J50),0)</f>
        <v>0.70238095238095233</v>
      </c>
      <c r="K97" s="101">
        <f>IFERROR(K50/SUM(K50:L50),0)</f>
        <v>0.29729729729729731</v>
      </c>
      <c r="L97" s="103">
        <f>IFERROR(L50/SUM(K50:L50),0)</f>
        <v>0.70270270270270274</v>
      </c>
      <c r="M97" s="101">
        <f t="shared" si="10"/>
        <v>0.53121175030599754</v>
      </c>
      <c r="N97" s="103">
        <f>IFERROR(N50/SUM(M50:N50),0)</f>
        <v>0.46878824969400246</v>
      </c>
      <c r="O97" s="141">
        <f>O50</f>
        <v>8987</v>
      </c>
    </row>
  </sheetData>
  <mergeCells count="20">
    <mergeCell ref="B53:O53"/>
    <mergeCell ref="B54:B56"/>
    <mergeCell ref="C54:D55"/>
    <mergeCell ref="E54:F55"/>
    <mergeCell ref="G54:H55"/>
    <mergeCell ref="I54:J55"/>
    <mergeCell ref="K54:L55"/>
    <mergeCell ref="M54:N55"/>
    <mergeCell ref="O54:O56"/>
    <mergeCell ref="I7:J8"/>
    <mergeCell ref="K7:L8"/>
    <mergeCell ref="M7:N8"/>
    <mergeCell ref="O7:O9"/>
    <mergeCell ref="B2:O2"/>
    <mergeCell ref="B3:O3"/>
    <mergeCell ref="B6:O6"/>
    <mergeCell ref="B7:B9"/>
    <mergeCell ref="C7:D8"/>
    <mergeCell ref="E7:F8"/>
    <mergeCell ref="G7:H8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5"/>
  <sheetViews>
    <sheetView showGridLines="0" topLeftCell="A46" zoomScale="70" zoomScaleNormal="70" workbookViewId="0">
      <selection activeCell="B5" sqref="B5:R5"/>
    </sheetView>
  </sheetViews>
  <sheetFormatPr baseColWidth="10" defaultRowHeight="15" x14ac:dyDescent="0.25"/>
  <sheetData>
    <row r="2" spans="1:18" x14ac:dyDescent="0.25"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1:18" ht="42" customHeight="1" x14ac:dyDescent="0.4">
      <c r="A3" s="241"/>
      <c r="B3" s="330" t="s">
        <v>106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</row>
    <row r="4" spans="1:18" ht="30" x14ac:dyDescent="0.25">
      <c r="A4" s="241"/>
      <c r="B4" s="331" t="s">
        <v>107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</row>
    <row r="5" spans="1:18" ht="45" customHeight="1" x14ac:dyDescent="0.25">
      <c r="A5" s="241"/>
      <c r="B5" s="332" t="s">
        <v>109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</row>
  </sheetData>
  <mergeCells count="3">
    <mergeCell ref="B3:R3"/>
    <mergeCell ref="B4:R4"/>
    <mergeCell ref="B5:R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I99"/>
  <sheetViews>
    <sheetView showGridLines="0" zoomScale="68" zoomScaleNormal="68" workbookViewId="0"/>
  </sheetViews>
  <sheetFormatPr baseColWidth="10" defaultColWidth="11.42578125" defaultRowHeight="15" x14ac:dyDescent="0.25"/>
  <cols>
    <col min="2" max="2" width="41.42578125" bestFit="1" customWidth="1"/>
    <col min="3" max="3" width="10" bestFit="1" customWidth="1"/>
    <col min="4" max="4" width="21" bestFit="1" customWidth="1"/>
    <col min="5" max="5" width="10" bestFit="1" customWidth="1"/>
    <col min="6" max="6" width="21" bestFit="1" customWidth="1"/>
    <col min="7" max="7" width="19.28515625" bestFit="1" customWidth="1"/>
    <col min="8" max="8" width="11.42578125" bestFit="1" customWidth="1"/>
    <col min="9" max="9" width="18.140625" customWidth="1"/>
  </cols>
  <sheetData>
    <row r="1" spans="1:9" ht="15.75" customHeight="1" x14ac:dyDescent="0.25"/>
    <row r="2" spans="1:9" ht="13.5" customHeight="1" thickBot="1" x14ac:dyDescent="0.3">
      <c r="I2" s="241"/>
    </row>
    <row r="3" spans="1:9" ht="44.25" customHeight="1" thickTop="1" x14ac:dyDescent="0.45">
      <c r="B3" s="345" t="str">
        <f>CONCATENATE("PROMEDIOS ACUMULADOS ",'Portada informe E.A.'!A1)</f>
        <v>PROMEDIOS ACUMULADOS 2023-2</v>
      </c>
      <c r="C3" s="346"/>
      <c r="D3" s="346"/>
      <c r="E3" s="346"/>
      <c r="F3" s="346"/>
      <c r="G3" s="346"/>
      <c r="H3" s="346"/>
      <c r="I3" s="347"/>
    </row>
    <row r="4" spans="1:9" ht="44.25" customHeight="1" thickBot="1" x14ac:dyDescent="0.3">
      <c r="A4" s="241"/>
      <c r="B4" s="342" t="str">
        <f>+CONCATENATE(" POR PROGRAMAS ACADÉMICOS")</f>
        <v xml:space="preserve"> POR PROGRAMAS ACADÉMICOS</v>
      </c>
      <c r="C4" s="343"/>
      <c r="D4" s="343"/>
      <c r="E4" s="343"/>
      <c r="F4" s="343"/>
      <c r="G4" s="343"/>
      <c r="H4" s="343"/>
      <c r="I4" s="344"/>
    </row>
    <row r="5" spans="1:9" ht="15" customHeight="1" thickTop="1" x14ac:dyDescent="0.25"/>
    <row r="6" spans="1:9" ht="15" customHeight="1" thickBot="1" x14ac:dyDescent="0.3"/>
    <row r="7" spans="1:9" ht="20.25" customHeight="1" thickBot="1" x14ac:dyDescent="0.35">
      <c r="B7" s="333" t="str">
        <f>+CONCATENATE("Promedios Acumulados ",'Portada informe E.A.'!A1)</f>
        <v>Promedios Acumulados 2023-2</v>
      </c>
      <c r="C7" s="334"/>
      <c r="D7" s="334"/>
      <c r="E7" s="334"/>
      <c r="F7" s="334"/>
      <c r="G7" s="334"/>
      <c r="H7" s="334"/>
      <c r="I7" s="335"/>
    </row>
    <row r="8" spans="1:9" ht="15" customHeight="1" x14ac:dyDescent="0.25">
      <c r="B8" s="336" t="s">
        <v>17</v>
      </c>
      <c r="C8" s="336" t="s">
        <v>18</v>
      </c>
      <c r="D8" s="336" t="s">
        <v>19</v>
      </c>
      <c r="E8" s="338" t="s">
        <v>20</v>
      </c>
      <c r="F8" s="336" t="s">
        <v>21</v>
      </c>
      <c r="G8" s="336" t="s">
        <v>22</v>
      </c>
      <c r="H8" s="336" t="s">
        <v>23</v>
      </c>
      <c r="I8" s="340" t="s">
        <v>24</v>
      </c>
    </row>
    <row r="9" spans="1:9" ht="18.95" customHeight="1" thickBot="1" x14ac:dyDescent="0.3">
      <c r="B9" s="337"/>
      <c r="C9" s="337"/>
      <c r="D9" s="337"/>
      <c r="E9" s="339"/>
      <c r="F9" s="337"/>
      <c r="G9" s="337"/>
      <c r="H9" s="337"/>
      <c r="I9" s="341"/>
    </row>
    <row r="10" spans="1:9" ht="20.25" customHeight="1" thickBot="1" x14ac:dyDescent="0.3">
      <c r="B10" s="143" t="s">
        <v>25</v>
      </c>
      <c r="C10" s="144">
        <v>12</v>
      </c>
      <c r="D10" s="145">
        <v>23</v>
      </c>
      <c r="E10" s="144">
        <v>1</v>
      </c>
      <c r="F10" s="145">
        <v>72</v>
      </c>
      <c r="G10" s="144">
        <v>556</v>
      </c>
      <c r="H10" s="145">
        <v>1004</v>
      </c>
      <c r="I10" s="144">
        <v>1668</v>
      </c>
    </row>
    <row r="11" spans="1:9" ht="20.25" customHeight="1" thickTop="1" thickBot="1" x14ac:dyDescent="0.3">
      <c r="B11" s="146" t="s">
        <v>26</v>
      </c>
      <c r="C11" s="147">
        <v>5</v>
      </c>
      <c r="D11" s="148">
        <v>13</v>
      </c>
      <c r="E11" s="147">
        <v>0</v>
      </c>
      <c r="F11" s="148">
        <v>43</v>
      </c>
      <c r="G11" s="147">
        <v>301</v>
      </c>
      <c r="H11" s="148">
        <v>379</v>
      </c>
      <c r="I11" s="147">
        <v>741</v>
      </c>
    </row>
    <row r="12" spans="1:9" ht="20.25" customHeight="1" thickTop="1" thickBot="1" x14ac:dyDescent="0.3">
      <c r="B12" s="146" t="s">
        <v>27</v>
      </c>
      <c r="C12" s="147">
        <v>5</v>
      </c>
      <c r="D12" s="148">
        <v>6</v>
      </c>
      <c r="E12" s="147">
        <v>0</v>
      </c>
      <c r="F12" s="148">
        <v>13</v>
      </c>
      <c r="G12" s="147">
        <v>161</v>
      </c>
      <c r="H12" s="148">
        <v>513</v>
      </c>
      <c r="I12" s="147">
        <v>698</v>
      </c>
    </row>
    <row r="13" spans="1:9" ht="17.25" thickTop="1" thickBot="1" x14ac:dyDescent="0.3">
      <c r="B13" s="146" t="s">
        <v>28</v>
      </c>
      <c r="C13" s="147">
        <v>2</v>
      </c>
      <c r="D13" s="148">
        <v>4</v>
      </c>
      <c r="E13" s="147">
        <v>1</v>
      </c>
      <c r="F13" s="148">
        <v>16</v>
      </c>
      <c r="G13" s="147">
        <v>94</v>
      </c>
      <c r="H13" s="148">
        <v>112</v>
      </c>
      <c r="I13" s="147">
        <v>229</v>
      </c>
    </row>
    <row r="14" spans="1:9" ht="33" thickTop="1" thickBot="1" x14ac:dyDescent="0.3">
      <c r="B14" s="149" t="s">
        <v>29</v>
      </c>
      <c r="C14" s="150">
        <v>17</v>
      </c>
      <c r="D14" s="151">
        <v>26</v>
      </c>
      <c r="E14" s="150">
        <v>5</v>
      </c>
      <c r="F14" s="151">
        <v>80</v>
      </c>
      <c r="G14" s="150">
        <v>354</v>
      </c>
      <c r="H14" s="151">
        <v>596</v>
      </c>
      <c r="I14" s="150">
        <v>1078</v>
      </c>
    </row>
    <row r="15" spans="1:9" ht="17.25" thickTop="1" thickBot="1" x14ac:dyDescent="0.3">
      <c r="B15" s="146" t="s">
        <v>30</v>
      </c>
      <c r="C15" s="147">
        <v>14</v>
      </c>
      <c r="D15" s="148">
        <v>24</v>
      </c>
      <c r="E15" s="147">
        <v>5</v>
      </c>
      <c r="F15" s="148">
        <v>70</v>
      </c>
      <c r="G15" s="147">
        <v>298</v>
      </c>
      <c r="H15" s="148">
        <v>303</v>
      </c>
      <c r="I15" s="147">
        <v>714</v>
      </c>
    </row>
    <row r="16" spans="1:9" ht="17.25" thickTop="1" thickBot="1" x14ac:dyDescent="0.3">
      <c r="B16" s="146" t="s">
        <v>31</v>
      </c>
      <c r="C16" s="147">
        <v>1</v>
      </c>
      <c r="D16" s="148">
        <v>2</v>
      </c>
      <c r="E16" s="147">
        <v>0</v>
      </c>
      <c r="F16" s="148">
        <v>4</v>
      </c>
      <c r="G16" s="147">
        <v>26</v>
      </c>
      <c r="H16" s="148">
        <v>92</v>
      </c>
      <c r="I16" s="147">
        <v>125</v>
      </c>
    </row>
    <row r="17" spans="2:9" ht="17.25" thickTop="1" thickBot="1" x14ac:dyDescent="0.3">
      <c r="B17" s="146" t="s">
        <v>32</v>
      </c>
      <c r="C17" s="147">
        <v>2</v>
      </c>
      <c r="D17" s="148">
        <v>0</v>
      </c>
      <c r="E17" s="147">
        <v>0</v>
      </c>
      <c r="F17" s="148">
        <v>6</v>
      </c>
      <c r="G17" s="147">
        <v>30</v>
      </c>
      <c r="H17" s="148">
        <v>201</v>
      </c>
      <c r="I17" s="147">
        <v>239</v>
      </c>
    </row>
    <row r="18" spans="2:9" ht="17.25" thickTop="1" thickBot="1" x14ac:dyDescent="0.3">
      <c r="B18" s="152" t="s">
        <v>33</v>
      </c>
      <c r="C18" s="153">
        <v>11</v>
      </c>
      <c r="D18" s="154">
        <v>44</v>
      </c>
      <c r="E18" s="153">
        <v>5</v>
      </c>
      <c r="F18" s="154">
        <v>113</v>
      </c>
      <c r="G18" s="153">
        <v>872</v>
      </c>
      <c r="H18" s="154">
        <v>850</v>
      </c>
      <c r="I18" s="153">
        <v>1895</v>
      </c>
    </row>
    <row r="19" spans="2:9" ht="17.25" thickTop="1" thickBot="1" x14ac:dyDescent="0.3">
      <c r="B19" s="146" t="s">
        <v>34</v>
      </c>
      <c r="C19" s="147">
        <v>4</v>
      </c>
      <c r="D19" s="148">
        <v>29</v>
      </c>
      <c r="E19" s="147">
        <v>3</v>
      </c>
      <c r="F19" s="148">
        <v>69</v>
      </c>
      <c r="G19" s="147">
        <v>662</v>
      </c>
      <c r="H19" s="148">
        <v>716</v>
      </c>
      <c r="I19" s="147">
        <v>1483</v>
      </c>
    </row>
    <row r="20" spans="2:9" ht="17.25" thickTop="1" thickBot="1" x14ac:dyDescent="0.3">
      <c r="B20" s="146" t="s">
        <v>35</v>
      </c>
      <c r="C20" s="147">
        <v>3</v>
      </c>
      <c r="D20" s="148">
        <v>2</v>
      </c>
      <c r="E20" s="147">
        <v>0</v>
      </c>
      <c r="F20" s="148">
        <v>5</v>
      </c>
      <c r="G20" s="147">
        <v>110</v>
      </c>
      <c r="H20" s="148">
        <v>64</v>
      </c>
      <c r="I20" s="147">
        <v>184</v>
      </c>
    </row>
    <row r="21" spans="2:9" ht="17.25" thickTop="1" thickBot="1" x14ac:dyDescent="0.3">
      <c r="B21" s="146" t="s">
        <v>36</v>
      </c>
      <c r="C21" s="147">
        <v>4</v>
      </c>
      <c r="D21" s="148">
        <v>13</v>
      </c>
      <c r="E21" s="147">
        <v>2</v>
      </c>
      <c r="F21" s="148">
        <v>39</v>
      </c>
      <c r="G21" s="147">
        <v>100</v>
      </c>
      <c r="H21" s="148">
        <v>70</v>
      </c>
      <c r="I21" s="147">
        <v>228</v>
      </c>
    </row>
    <row r="22" spans="2:9" ht="17.25" thickTop="1" thickBot="1" x14ac:dyDescent="0.3">
      <c r="B22" s="155" t="s">
        <v>37</v>
      </c>
      <c r="C22" s="150">
        <v>39</v>
      </c>
      <c r="D22" s="151">
        <v>132</v>
      </c>
      <c r="E22" s="150">
        <v>13</v>
      </c>
      <c r="F22" s="151">
        <v>424</v>
      </c>
      <c r="G22" s="150">
        <v>1195</v>
      </c>
      <c r="H22" s="151">
        <v>1176</v>
      </c>
      <c r="I22" s="150">
        <v>2979</v>
      </c>
    </row>
    <row r="23" spans="2:9" ht="17.25" thickTop="1" thickBot="1" x14ac:dyDescent="0.3">
      <c r="B23" s="156" t="s">
        <v>38</v>
      </c>
      <c r="C23" s="157">
        <v>13</v>
      </c>
      <c r="D23" s="158">
        <v>35</v>
      </c>
      <c r="E23" s="157">
        <v>4</v>
      </c>
      <c r="F23" s="158">
        <v>100</v>
      </c>
      <c r="G23" s="157">
        <v>244</v>
      </c>
      <c r="H23" s="158">
        <v>244</v>
      </c>
      <c r="I23" s="157">
        <v>640</v>
      </c>
    </row>
    <row r="24" spans="2:9" ht="17.25" thickTop="1" thickBot="1" x14ac:dyDescent="0.3">
      <c r="B24" s="146" t="s">
        <v>39</v>
      </c>
      <c r="C24" s="147">
        <v>11</v>
      </c>
      <c r="D24" s="148">
        <v>43</v>
      </c>
      <c r="E24" s="147">
        <v>1</v>
      </c>
      <c r="F24" s="148">
        <v>88</v>
      </c>
      <c r="G24" s="147">
        <v>245</v>
      </c>
      <c r="H24" s="148">
        <v>298</v>
      </c>
      <c r="I24" s="147">
        <v>686</v>
      </c>
    </row>
    <row r="25" spans="2:9" ht="17.25" thickTop="1" thickBot="1" x14ac:dyDescent="0.3">
      <c r="B25" s="146" t="s">
        <v>40</v>
      </c>
      <c r="C25" s="147">
        <v>2</v>
      </c>
      <c r="D25" s="148">
        <v>4</v>
      </c>
      <c r="E25" s="147">
        <v>1</v>
      </c>
      <c r="F25" s="148">
        <v>22</v>
      </c>
      <c r="G25" s="147">
        <v>68</v>
      </c>
      <c r="H25" s="148">
        <v>70</v>
      </c>
      <c r="I25" s="147">
        <v>167</v>
      </c>
    </row>
    <row r="26" spans="2:9" ht="17.25" thickTop="1" thickBot="1" x14ac:dyDescent="0.3">
      <c r="B26" s="156" t="s">
        <v>41</v>
      </c>
      <c r="C26" s="157">
        <v>1</v>
      </c>
      <c r="D26" s="158">
        <v>5</v>
      </c>
      <c r="E26" s="157">
        <v>1</v>
      </c>
      <c r="F26" s="158">
        <v>24</v>
      </c>
      <c r="G26" s="157">
        <v>119</v>
      </c>
      <c r="H26" s="158">
        <v>134</v>
      </c>
      <c r="I26" s="157">
        <v>284</v>
      </c>
    </row>
    <row r="27" spans="2:9" ht="17.25" thickTop="1" thickBot="1" x14ac:dyDescent="0.3">
      <c r="B27" s="146" t="s">
        <v>42</v>
      </c>
      <c r="C27" s="147">
        <v>5</v>
      </c>
      <c r="D27" s="148">
        <v>20</v>
      </c>
      <c r="E27" s="147">
        <v>3</v>
      </c>
      <c r="F27" s="148">
        <v>118</v>
      </c>
      <c r="G27" s="147">
        <v>341</v>
      </c>
      <c r="H27" s="148">
        <v>261</v>
      </c>
      <c r="I27" s="147">
        <v>748</v>
      </c>
    </row>
    <row r="28" spans="2:9" ht="17.25" thickTop="1" thickBot="1" x14ac:dyDescent="0.3">
      <c r="B28" s="146" t="s">
        <v>43</v>
      </c>
      <c r="C28" s="147">
        <v>7</v>
      </c>
      <c r="D28" s="148">
        <v>25</v>
      </c>
      <c r="E28" s="147">
        <v>3</v>
      </c>
      <c r="F28" s="148">
        <v>72</v>
      </c>
      <c r="G28" s="147">
        <v>178</v>
      </c>
      <c r="H28" s="148">
        <v>169</v>
      </c>
      <c r="I28" s="147">
        <v>454</v>
      </c>
    </row>
    <row r="29" spans="2:9" ht="33" thickTop="1" thickBot="1" x14ac:dyDescent="0.3">
      <c r="B29" s="159" t="s">
        <v>44</v>
      </c>
      <c r="C29" s="153">
        <v>4</v>
      </c>
      <c r="D29" s="154">
        <v>16</v>
      </c>
      <c r="E29" s="153">
        <v>1</v>
      </c>
      <c r="F29" s="154">
        <v>38</v>
      </c>
      <c r="G29" s="153">
        <v>320</v>
      </c>
      <c r="H29" s="154">
        <v>1097</v>
      </c>
      <c r="I29" s="153">
        <v>1476</v>
      </c>
    </row>
    <row r="30" spans="2:9" ht="17.25" thickTop="1" thickBot="1" x14ac:dyDescent="0.3">
      <c r="B30" s="156" t="s">
        <v>45</v>
      </c>
      <c r="C30" s="157">
        <v>2</v>
      </c>
      <c r="D30" s="158">
        <v>9</v>
      </c>
      <c r="E30" s="157">
        <v>0</v>
      </c>
      <c r="F30" s="158">
        <v>15</v>
      </c>
      <c r="G30" s="157">
        <v>172</v>
      </c>
      <c r="H30" s="158">
        <v>604</v>
      </c>
      <c r="I30" s="157">
        <v>802</v>
      </c>
    </row>
    <row r="31" spans="2:9" ht="17.25" thickTop="1" thickBot="1" x14ac:dyDescent="0.3">
      <c r="B31" s="146" t="s">
        <v>46</v>
      </c>
      <c r="C31" s="147">
        <v>0</v>
      </c>
      <c r="D31" s="148">
        <v>1</v>
      </c>
      <c r="E31" s="147">
        <v>0</v>
      </c>
      <c r="F31" s="148">
        <v>5</v>
      </c>
      <c r="G31" s="147">
        <v>78</v>
      </c>
      <c r="H31" s="148">
        <v>400</v>
      </c>
      <c r="I31" s="147">
        <v>484</v>
      </c>
    </row>
    <row r="32" spans="2:9" ht="17.25" thickTop="1" thickBot="1" x14ac:dyDescent="0.3">
      <c r="B32" s="146" t="s">
        <v>47</v>
      </c>
      <c r="C32" s="147">
        <v>1</v>
      </c>
      <c r="D32" s="148">
        <v>0</v>
      </c>
      <c r="E32" s="147">
        <v>0</v>
      </c>
      <c r="F32" s="148">
        <v>0</v>
      </c>
      <c r="G32" s="147">
        <v>5</v>
      </c>
      <c r="H32" s="148">
        <v>24</v>
      </c>
      <c r="I32" s="147">
        <v>30</v>
      </c>
    </row>
    <row r="33" spans="2:9" ht="17.25" thickTop="1" thickBot="1" x14ac:dyDescent="0.3">
      <c r="B33" s="146" t="s">
        <v>48</v>
      </c>
      <c r="C33" s="147">
        <v>1</v>
      </c>
      <c r="D33" s="148">
        <v>6</v>
      </c>
      <c r="E33" s="147">
        <v>1</v>
      </c>
      <c r="F33" s="148">
        <v>18</v>
      </c>
      <c r="G33" s="147">
        <v>65</v>
      </c>
      <c r="H33" s="148">
        <v>69</v>
      </c>
      <c r="I33" s="147">
        <v>160</v>
      </c>
    </row>
    <row r="34" spans="2:9" ht="33" thickTop="1" thickBot="1" x14ac:dyDescent="0.3">
      <c r="B34" s="159" t="s">
        <v>49</v>
      </c>
      <c r="C34" s="153">
        <v>5</v>
      </c>
      <c r="D34" s="154">
        <v>11</v>
      </c>
      <c r="E34" s="153">
        <v>1</v>
      </c>
      <c r="F34" s="154">
        <v>36</v>
      </c>
      <c r="G34" s="153">
        <v>207</v>
      </c>
      <c r="H34" s="154">
        <v>615</v>
      </c>
      <c r="I34" s="153">
        <v>875</v>
      </c>
    </row>
    <row r="35" spans="2:9" ht="17.25" thickTop="1" thickBot="1" x14ac:dyDescent="0.3">
      <c r="B35" s="146" t="s">
        <v>50</v>
      </c>
      <c r="C35" s="147">
        <v>2</v>
      </c>
      <c r="D35" s="148">
        <v>8</v>
      </c>
      <c r="E35" s="147">
        <v>0</v>
      </c>
      <c r="F35" s="148">
        <v>21</v>
      </c>
      <c r="G35" s="147">
        <v>115</v>
      </c>
      <c r="H35" s="148">
        <v>236</v>
      </c>
      <c r="I35" s="147">
        <v>382</v>
      </c>
    </row>
    <row r="36" spans="2:9" ht="17.25" thickTop="1" thickBot="1" x14ac:dyDescent="0.3">
      <c r="B36" s="146" t="s">
        <v>51</v>
      </c>
      <c r="C36" s="147">
        <v>3</v>
      </c>
      <c r="D36" s="148">
        <v>3</v>
      </c>
      <c r="E36" s="147">
        <v>1</v>
      </c>
      <c r="F36" s="148">
        <v>8</v>
      </c>
      <c r="G36" s="147">
        <v>64</v>
      </c>
      <c r="H36" s="148">
        <v>305</v>
      </c>
      <c r="I36" s="147">
        <v>384</v>
      </c>
    </row>
    <row r="37" spans="2:9" ht="17.25" thickTop="1" thickBot="1" x14ac:dyDescent="0.3">
      <c r="B37" s="146" t="s">
        <v>52</v>
      </c>
      <c r="C37" s="147">
        <v>0</v>
      </c>
      <c r="D37" s="148">
        <v>0</v>
      </c>
      <c r="E37" s="147">
        <v>0</v>
      </c>
      <c r="F37" s="148">
        <v>7</v>
      </c>
      <c r="G37" s="147">
        <v>28</v>
      </c>
      <c r="H37" s="148">
        <v>74</v>
      </c>
      <c r="I37" s="147">
        <v>109</v>
      </c>
    </row>
    <row r="38" spans="2:9" ht="17.25" thickTop="1" thickBot="1" x14ac:dyDescent="0.3">
      <c r="B38" s="152" t="s">
        <v>53</v>
      </c>
      <c r="C38" s="153">
        <v>0</v>
      </c>
      <c r="D38" s="154">
        <v>3</v>
      </c>
      <c r="E38" s="153">
        <v>0</v>
      </c>
      <c r="F38" s="154">
        <v>4</v>
      </c>
      <c r="G38" s="153">
        <v>10</v>
      </c>
      <c r="H38" s="154">
        <v>78</v>
      </c>
      <c r="I38" s="153">
        <v>95</v>
      </c>
    </row>
    <row r="39" spans="2:9" ht="17.25" thickTop="1" thickBot="1" x14ac:dyDescent="0.3">
      <c r="B39" s="146" t="s">
        <v>54</v>
      </c>
      <c r="C39" s="147">
        <v>0</v>
      </c>
      <c r="D39" s="148">
        <v>2</v>
      </c>
      <c r="E39" s="147">
        <v>0</v>
      </c>
      <c r="F39" s="148">
        <v>4</v>
      </c>
      <c r="G39" s="147">
        <v>10</v>
      </c>
      <c r="H39" s="148">
        <v>78</v>
      </c>
      <c r="I39" s="147">
        <v>94</v>
      </c>
    </row>
    <row r="40" spans="2:9" ht="17.25" thickTop="1" thickBot="1" x14ac:dyDescent="0.3">
      <c r="B40" s="146" t="s">
        <v>55</v>
      </c>
      <c r="C40" s="147">
        <v>0</v>
      </c>
      <c r="D40" s="148">
        <v>0</v>
      </c>
      <c r="E40" s="147">
        <v>0</v>
      </c>
      <c r="F40" s="148">
        <v>0</v>
      </c>
      <c r="G40" s="147">
        <v>0</v>
      </c>
      <c r="H40" s="148">
        <v>0</v>
      </c>
      <c r="I40" s="147">
        <v>0</v>
      </c>
    </row>
    <row r="41" spans="2:9" ht="17.25" thickTop="1" thickBot="1" x14ac:dyDescent="0.3">
      <c r="B41" s="146" t="s">
        <v>56</v>
      </c>
      <c r="C41" s="147">
        <v>0</v>
      </c>
      <c r="D41" s="148">
        <v>1</v>
      </c>
      <c r="E41" s="147">
        <v>0</v>
      </c>
      <c r="F41" s="148">
        <v>0</v>
      </c>
      <c r="G41" s="147">
        <v>0</v>
      </c>
      <c r="H41" s="148">
        <v>0</v>
      </c>
      <c r="I41" s="147">
        <v>1</v>
      </c>
    </row>
    <row r="42" spans="2:9" ht="17.25" thickTop="1" thickBot="1" x14ac:dyDescent="0.3">
      <c r="B42" s="152" t="s">
        <v>57</v>
      </c>
      <c r="C42" s="153">
        <v>2</v>
      </c>
      <c r="D42" s="154">
        <v>6</v>
      </c>
      <c r="E42" s="153">
        <v>2</v>
      </c>
      <c r="F42" s="154">
        <v>34</v>
      </c>
      <c r="G42" s="153">
        <v>168</v>
      </c>
      <c r="H42" s="154">
        <v>158</v>
      </c>
      <c r="I42" s="153">
        <v>370</v>
      </c>
    </row>
    <row r="43" spans="2:9" ht="17.25" thickTop="1" thickBot="1" x14ac:dyDescent="0.3">
      <c r="B43" s="146" t="s">
        <v>58</v>
      </c>
      <c r="C43" s="147">
        <v>0</v>
      </c>
      <c r="D43" s="148">
        <v>0</v>
      </c>
      <c r="E43" s="147">
        <v>1</v>
      </c>
      <c r="F43" s="148">
        <v>2</v>
      </c>
      <c r="G43" s="147">
        <v>14</v>
      </c>
      <c r="H43" s="148">
        <v>32</v>
      </c>
      <c r="I43" s="147">
        <v>49</v>
      </c>
    </row>
    <row r="44" spans="2:9" ht="17.25" thickTop="1" thickBot="1" x14ac:dyDescent="0.3">
      <c r="B44" s="146" t="s">
        <v>59</v>
      </c>
      <c r="C44" s="147">
        <v>1</v>
      </c>
      <c r="D44" s="148">
        <v>3</v>
      </c>
      <c r="E44" s="147">
        <v>0</v>
      </c>
      <c r="F44" s="148">
        <v>22</v>
      </c>
      <c r="G44" s="147">
        <v>120</v>
      </c>
      <c r="H44" s="148">
        <v>79</v>
      </c>
      <c r="I44" s="147">
        <v>225</v>
      </c>
    </row>
    <row r="45" spans="2:9" ht="17.25" thickTop="1" thickBot="1" x14ac:dyDescent="0.3">
      <c r="B45" s="146" t="s">
        <v>60</v>
      </c>
      <c r="C45" s="147">
        <v>1</v>
      </c>
      <c r="D45" s="148">
        <v>3</v>
      </c>
      <c r="E45" s="147">
        <v>1</v>
      </c>
      <c r="F45" s="148">
        <v>10</v>
      </c>
      <c r="G45" s="147">
        <v>34</v>
      </c>
      <c r="H45" s="148">
        <v>47</v>
      </c>
      <c r="I45" s="147">
        <v>96</v>
      </c>
    </row>
    <row r="46" spans="2:9" ht="17.25" thickTop="1" thickBot="1" x14ac:dyDescent="0.3">
      <c r="B46" s="152" t="s">
        <v>61</v>
      </c>
      <c r="C46" s="153">
        <v>3</v>
      </c>
      <c r="D46" s="154">
        <v>0</v>
      </c>
      <c r="E46" s="153">
        <v>0</v>
      </c>
      <c r="F46" s="154">
        <v>1</v>
      </c>
      <c r="G46" s="153">
        <v>46</v>
      </c>
      <c r="H46" s="154">
        <v>248</v>
      </c>
      <c r="I46" s="153">
        <v>298</v>
      </c>
    </row>
    <row r="47" spans="2:9" ht="17.25" thickTop="1" thickBot="1" x14ac:dyDescent="0.3">
      <c r="B47" s="146" t="s">
        <v>62</v>
      </c>
      <c r="C47" s="160">
        <v>3</v>
      </c>
      <c r="D47" s="161">
        <v>0</v>
      </c>
      <c r="E47" s="160">
        <v>0</v>
      </c>
      <c r="F47" s="161">
        <v>1</v>
      </c>
      <c r="G47" s="160">
        <v>46</v>
      </c>
      <c r="H47" s="161">
        <v>248</v>
      </c>
      <c r="I47" s="160">
        <v>298</v>
      </c>
    </row>
    <row r="48" spans="2:9" ht="17.25" thickTop="1" thickBot="1" x14ac:dyDescent="0.3">
      <c r="B48" s="162" t="s">
        <v>63</v>
      </c>
      <c r="C48" s="163">
        <v>1</v>
      </c>
      <c r="D48" s="164">
        <v>0</v>
      </c>
      <c r="E48" s="163">
        <v>0</v>
      </c>
      <c r="F48" s="164">
        <v>5</v>
      </c>
      <c r="G48" s="163">
        <v>25</v>
      </c>
      <c r="H48" s="164">
        <v>64</v>
      </c>
      <c r="I48" s="163">
        <v>95</v>
      </c>
    </row>
    <row r="49" spans="2:9" ht="15" customHeight="1" thickTop="1" thickBot="1" x14ac:dyDescent="0.3">
      <c r="B49" s="165" t="s">
        <v>63</v>
      </c>
      <c r="C49" s="166">
        <v>1</v>
      </c>
      <c r="D49" s="167">
        <v>0</v>
      </c>
      <c r="E49" s="168">
        <v>0</v>
      </c>
      <c r="F49" s="167">
        <v>5</v>
      </c>
      <c r="G49" s="168">
        <v>25</v>
      </c>
      <c r="H49" s="167">
        <v>64</v>
      </c>
      <c r="I49" s="168">
        <v>95</v>
      </c>
    </row>
    <row r="50" spans="2:9" ht="18.75" thickBot="1" x14ac:dyDescent="0.3">
      <c r="B50" s="169" t="s">
        <v>64</v>
      </c>
      <c r="C50" s="170">
        <v>94</v>
      </c>
      <c r="D50" s="171">
        <v>261</v>
      </c>
      <c r="E50" s="170">
        <v>28</v>
      </c>
      <c r="F50" s="172">
        <v>807</v>
      </c>
      <c r="G50" s="170">
        <v>3753</v>
      </c>
      <c r="H50" s="172">
        <v>5886</v>
      </c>
      <c r="I50" s="170">
        <v>10829</v>
      </c>
    </row>
    <row r="51" spans="2:9" x14ac:dyDescent="0.25">
      <c r="B51" s="37"/>
      <c r="C51" s="38"/>
      <c r="D51" s="38"/>
      <c r="E51" s="104"/>
      <c r="F51" s="104"/>
      <c r="G51" s="38"/>
      <c r="H51" s="38"/>
      <c r="I51" s="39"/>
    </row>
    <row r="52" spans="2:9" ht="15" customHeight="1" thickBot="1" x14ac:dyDescent="0.3">
      <c r="B52" s="38"/>
      <c r="C52" s="104"/>
      <c r="D52" s="38"/>
      <c r="E52" s="38"/>
      <c r="F52" s="38"/>
      <c r="G52" s="38"/>
      <c r="H52" s="38"/>
      <c r="I52" s="39"/>
    </row>
    <row r="53" spans="2:9" ht="21" thickBot="1" x14ac:dyDescent="0.35">
      <c r="B53" s="333" t="str">
        <f>B7</f>
        <v>Promedios Acumulados 2023-2</v>
      </c>
      <c r="C53" s="334"/>
      <c r="D53" s="334"/>
      <c r="E53" s="334"/>
      <c r="F53" s="334"/>
      <c r="G53" s="334"/>
      <c r="H53" s="334"/>
      <c r="I53" s="335"/>
    </row>
    <row r="54" spans="2:9" ht="15" customHeight="1" x14ac:dyDescent="0.25">
      <c r="B54" s="336" t="s">
        <v>17</v>
      </c>
      <c r="C54" s="336" t="s">
        <v>18</v>
      </c>
      <c r="D54" s="336" t="s">
        <v>19</v>
      </c>
      <c r="E54" s="338" t="s">
        <v>20</v>
      </c>
      <c r="F54" s="336" t="s">
        <v>21</v>
      </c>
      <c r="G54" s="336" t="s">
        <v>22</v>
      </c>
      <c r="H54" s="336" t="s">
        <v>23</v>
      </c>
      <c r="I54" s="340" t="s">
        <v>24</v>
      </c>
    </row>
    <row r="55" spans="2:9" ht="22.5" customHeight="1" thickBot="1" x14ac:dyDescent="0.3">
      <c r="B55" s="337"/>
      <c r="C55" s="337"/>
      <c r="D55" s="337"/>
      <c r="E55" s="339"/>
      <c r="F55" s="337"/>
      <c r="G55" s="337"/>
      <c r="H55" s="337"/>
      <c r="I55" s="341"/>
    </row>
    <row r="56" spans="2:9" ht="16.5" thickBot="1" x14ac:dyDescent="0.3">
      <c r="B56" s="143" t="s">
        <v>25</v>
      </c>
      <c r="C56" s="173">
        <f>IFERROR(C10/I10,0)</f>
        <v>7.1942446043165471E-3</v>
      </c>
      <c r="D56" s="174">
        <f t="shared" ref="D56:D91" si="0">IFERROR(D10/I10,0)</f>
        <v>1.3788968824940047E-2</v>
      </c>
      <c r="E56" s="173">
        <f t="shared" ref="E56:E91" si="1">IFERROR(E10/I10,0)</f>
        <v>5.9952038369304552E-4</v>
      </c>
      <c r="F56" s="174">
        <f t="shared" ref="F56:F91" si="2">IFERROR(F10/I10,0)</f>
        <v>4.3165467625899283E-2</v>
      </c>
      <c r="G56" s="173">
        <f t="shared" ref="G56:G91" si="3">IFERROR(G10/I10,0)</f>
        <v>0.33333333333333331</v>
      </c>
      <c r="H56" s="174">
        <f t="shared" ref="H56:H91" si="4">IFERROR(H10/I10,0)</f>
        <v>0.60191846522781778</v>
      </c>
      <c r="I56" s="144">
        <f t="shared" ref="I56" si="5">SUM(I57:I59)</f>
        <v>1668</v>
      </c>
    </row>
    <row r="57" spans="2:9" ht="17.25" thickTop="1" thickBot="1" x14ac:dyDescent="0.3">
      <c r="B57" s="146" t="s">
        <v>26</v>
      </c>
      <c r="C57" s="175">
        <f>IFERROR(C11/I11,0)</f>
        <v>6.7476383265856954E-3</v>
      </c>
      <c r="D57" s="176">
        <f t="shared" si="0"/>
        <v>1.7543859649122806E-2</v>
      </c>
      <c r="E57" s="175">
        <f t="shared" si="1"/>
        <v>0</v>
      </c>
      <c r="F57" s="176">
        <f t="shared" si="2"/>
        <v>5.8029689608636977E-2</v>
      </c>
      <c r="G57" s="175">
        <f t="shared" si="3"/>
        <v>0.40620782726045884</v>
      </c>
      <c r="H57" s="176">
        <f t="shared" si="4"/>
        <v>0.51147098515519573</v>
      </c>
      <c r="I57" s="147">
        <f t="shared" ref="I57:I91" si="6">I11</f>
        <v>741</v>
      </c>
    </row>
    <row r="58" spans="2:9" ht="17.25" thickTop="1" thickBot="1" x14ac:dyDescent="0.3">
      <c r="B58" s="146" t="s">
        <v>27</v>
      </c>
      <c r="C58" s="175">
        <f t="shared" ref="C58:C91" si="7">IFERROR(C12/I12,0)</f>
        <v>7.1633237822349575E-3</v>
      </c>
      <c r="D58" s="176">
        <f t="shared" si="0"/>
        <v>8.5959885386819486E-3</v>
      </c>
      <c r="E58" s="175">
        <f t="shared" si="1"/>
        <v>0</v>
      </c>
      <c r="F58" s="176">
        <f t="shared" si="2"/>
        <v>1.8624641833810889E-2</v>
      </c>
      <c r="G58" s="175">
        <f t="shared" si="3"/>
        <v>0.23065902578796563</v>
      </c>
      <c r="H58" s="176">
        <f t="shared" si="4"/>
        <v>0.73495702005730656</v>
      </c>
      <c r="I58" s="147">
        <f t="shared" si="6"/>
        <v>698</v>
      </c>
    </row>
    <row r="59" spans="2:9" ht="17.25" thickTop="1" thickBot="1" x14ac:dyDescent="0.3">
      <c r="B59" s="146" t="s">
        <v>28</v>
      </c>
      <c r="C59" s="175">
        <f t="shared" si="7"/>
        <v>8.7336244541484712E-3</v>
      </c>
      <c r="D59" s="176">
        <f t="shared" si="0"/>
        <v>1.7467248908296942E-2</v>
      </c>
      <c r="E59" s="175">
        <f t="shared" si="1"/>
        <v>4.3668122270742356E-3</v>
      </c>
      <c r="F59" s="176">
        <f t="shared" si="2"/>
        <v>6.9868995633187769E-2</v>
      </c>
      <c r="G59" s="175">
        <f t="shared" si="3"/>
        <v>0.41048034934497818</v>
      </c>
      <c r="H59" s="176">
        <f t="shared" si="4"/>
        <v>0.48908296943231439</v>
      </c>
      <c r="I59" s="147">
        <f t="shared" si="6"/>
        <v>229</v>
      </c>
    </row>
    <row r="60" spans="2:9" ht="33" thickTop="1" thickBot="1" x14ac:dyDescent="0.3">
      <c r="B60" s="149" t="s">
        <v>65</v>
      </c>
      <c r="C60" s="177">
        <f t="shared" si="7"/>
        <v>1.5769944341372914E-2</v>
      </c>
      <c r="D60" s="178">
        <f t="shared" si="0"/>
        <v>2.4118738404452691E-2</v>
      </c>
      <c r="E60" s="177">
        <f t="shared" si="1"/>
        <v>4.6382189239332098E-3</v>
      </c>
      <c r="F60" s="178">
        <f t="shared" si="2"/>
        <v>7.4211502782931357E-2</v>
      </c>
      <c r="G60" s="177">
        <f t="shared" si="3"/>
        <v>0.32838589981447125</v>
      </c>
      <c r="H60" s="178">
        <f t="shared" si="4"/>
        <v>0.55287569573283857</v>
      </c>
      <c r="I60" s="150">
        <f t="shared" si="6"/>
        <v>1078</v>
      </c>
    </row>
    <row r="61" spans="2:9" ht="17.25" thickTop="1" thickBot="1" x14ac:dyDescent="0.3">
      <c r="B61" s="146" t="s">
        <v>30</v>
      </c>
      <c r="C61" s="175">
        <f t="shared" si="7"/>
        <v>1.9607843137254902E-2</v>
      </c>
      <c r="D61" s="176">
        <f t="shared" si="0"/>
        <v>3.3613445378151259E-2</v>
      </c>
      <c r="E61" s="175">
        <f t="shared" si="1"/>
        <v>7.0028011204481795E-3</v>
      </c>
      <c r="F61" s="176">
        <f t="shared" si="2"/>
        <v>9.8039215686274508E-2</v>
      </c>
      <c r="G61" s="175">
        <f t="shared" si="3"/>
        <v>0.4173669467787115</v>
      </c>
      <c r="H61" s="176">
        <f t="shared" si="4"/>
        <v>0.42436974789915966</v>
      </c>
      <c r="I61" s="147">
        <f t="shared" si="6"/>
        <v>714</v>
      </c>
    </row>
    <row r="62" spans="2:9" ht="17.25" thickTop="1" thickBot="1" x14ac:dyDescent="0.3">
      <c r="B62" s="146" t="s">
        <v>31</v>
      </c>
      <c r="C62" s="175">
        <f t="shared" si="7"/>
        <v>8.0000000000000002E-3</v>
      </c>
      <c r="D62" s="176">
        <f t="shared" si="0"/>
        <v>1.6E-2</v>
      </c>
      <c r="E62" s="175">
        <f t="shared" si="1"/>
        <v>0</v>
      </c>
      <c r="F62" s="176">
        <f t="shared" si="2"/>
        <v>3.2000000000000001E-2</v>
      </c>
      <c r="G62" s="175">
        <f t="shared" si="3"/>
        <v>0.20799999999999999</v>
      </c>
      <c r="H62" s="176">
        <f t="shared" si="4"/>
        <v>0.73599999999999999</v>
      </c>
      <c r="I62" s="147">
        <f t="shared" si="6"/>
        <v>125</v>
      </c>
    </row>
    <row r="63" spans="2:9" ht="17.25" thickTop="1" thickBot="1" x14ac:dyDescent="0.3">
      <c r="B63" s="146" t="s">
        <v>32</v>
      </c>
      <c r="C63" s="175">
        <f t="shared" si="7"/>
        <v>8.368200836820083E-3</v>
      </c>
      <c r="D63" s="176">
        <f t="shared" si="0"/>
        <v>0</v>
      </c>
      <c r="E63" s="175">
        <f t="shared" si="1"/>
        <v>0</v>
      </c>
      <c r="F63" s="176">
        <f t="shared" si="2"/>
        <v>2.5104602510460251E-2</v>
      </c>
      <c r="G63" s="175">
        <f t="shared" si="3"/>
        <v>0.12552301255230125</v>
      </c>
      <c r="H63" s="176">
        <f t="shared" si="4"/>
        <v>0.84100418410041844</v>
      </c>
      <c r="I63" s="147">
        <f t="shared" si="6"/>
        <v>239</v>
      </c>
    </row>
    <row r="64" spans="2:9" ht="17.25" thickTop="1" thickBot="1" x14ac:dyDescent="0.3">
      <c r="B64" s="152" t="s">
        <v>33</v>
      </c>
      <c r="C64" s="179">
        <f t="shared" si="7"/>
        <v>5.8047493403693929E-3</v>
      </c>
      <c r="D64" s="180">
        <f t="shared" si="0"/>
        <v>2.3218997361477572E-2</v>
      </c>
      <c r="E64" s="179">
        <f t="shared" si="1"/>
        <v>2.6385224274406332E-3</v>
      </c>
      <c r="F64" s="180">
        <f t="shared" si="2"/>
        <v>5.9630606860158308E-2</v>
      </c>
      <c r="G64" s="179">
        <f t="shared" si="3"/>
        <v>0.46015831134564644</v>
      </c>
      <c r="H64" s="180">
        <f t="shared" si="4"/>
        <v>0.44854881266490765</v>
      </c>
      <c r="I64" s="153">
        <f t="shared" si="6"/>
        <v>1895</v>
      </c>
    </row>
    <row r="65" spans="2:9" ht="17.25" thickTop="1" thickBot="1" x14ac:dyDescent="0.3">
      <c r="B65" s="146" t="s">
        <v>34</v>
      </c>
      <c r="C65" s="175">
        <f t="shared" si="7"/>
        <v>2.6972353337828725E-3</v>
      </c>
      <c r="D65" s="176">
        <f t="shared" si="0"/>
        <v>1.9554956169925825E-2</v>
      </c>
      <c r="E65" s="175">
        <f t="shared" si="1"/>
        <v>2.0229265003371545E-3</v>
      </c>
      <c r="F65" s="176">
        <f t="shared" si="2"/>
        <v>4.652730950775455E-2</v>
      </c>
      <c r="G65" s="175">
        <f t="shared" si="3"/>
        <v>0.4463924477410654</v>
      </c>
      <c r="H65" s="176">
        <f t="shared" si="4"/>
        <v>0.48280512474713416</v>
      </c>
      <c r="I65" s="147">
        <f t="shared" si="6"/>
        <v>1483</v>
      </c>
    </row>
    <row r="66" spans="2:9" ht="17.25" thickTop="1" thickBot="1" x14ac:dyDescent="0.3">
      <c r="B66" s="146" t="s">
        <v>35</v>
      </c>
      <c r="C66" s="175">
        <f t="shared" si="7"/>
        <v>1.6304347826086956E-2</v>
      </c>
      <c r="D66" s="176">
        <f t="shared" si="0"/>
        <v>1.0869565217391304E-2</v>
      </c>
      <c r="E66" s="175">
        <f t="shared" si="1"/>
        <v>0</v>
      </c>
      <c r="F66" s="176">
        <f t="shared" si="2"/>
        <v>2.717391304347826E-2</v>
      </c>
      <c r="G66" s="175">
        <f t="shared" si="3"/>
        <v>0.59782608695652173</v>
      </c>
      <c r="H66" s="176">
        <f t="shared" si="4"/>
        <v>0.34782608695652173</v>
      </c>
      <c r="I66" s="147">
        <f t="shared" si="6"/>
        <v>184</v>
      </c>
    </row>
    <row r="67" spans="2:9" ht="17.25" thickTop="1" thickBot="1" x14ac:dyDescent="0.3">
      <c r="B67" s="146" t="s">
        <v>36</v>
      </c>
      <c r="C67" s="175">
        <f t="shared" si="7"/>
        <v>1.7543859649122806E-2</v>
      </c>
      <c r="D67" s="176">
        <f t="shared" si="0"/>
        <v>5.701754385964912E-2</v>
      </c>
      <c r="E67" s="175">
        <f t="shared" si="1"/>
        <v>8.771929824561403E-3</v>
      </c>
      <c r="F67" s="176">
        <f t="shared" si="2"/>
        <v>0.17105263157894737</v>
      </c>
      <c r="G67" s="175">
        <f t="shared" si="3"/>
        <v>0.43859649122807015</v>
      </c>
      <c r="H67" s="176">
        <f t="shared" si="4"/>
        <v>0.30701754385964913</v>
      </c>
      <c r="I67" s="147">
        <f t="shared" si="6"/>
        <v>228</v>
      </c>
    </row>
    <row r="68" spans="2:9" ht="17.25" thickTop="1" thickBot="1" x14ac:dyDescent="0.3">
      <c r="B68" s="155" t="s">
        <v>37</v>
      </c>
      <c r="C68" s="177">
        <f t="shared" si="7"/>
        <v>1.3091641490433032E-2</v>
      </c>
      <c r="D68" s="178">
        <f t="shared" si="0"/>
        <v>4.4310171198388724E-2</v>
      </c>
      <c r="E68" s="177">
        <f t="shared" si="1"/>
        <v>4.3638804968110104E-3</v>
      </c>
      <c r="F68" s="178">
        <f t="shared" si="2"/>
        <v>0.14232964081906679</v>
      </c>
      <c r="G68" s="177">
        <f t="shared" si="3"/>
        <v>0.40114132259147367</v>
      </c>
      <c r="H68" s="178">
        <f t="shared" si="4"/>
        <v>0.39476334340382679</v>
      </c>
      <c r="I68" s="150">
        <f t="shared" si="6"/>
        <v>2979</v>
      </c>
    </row>
    <row r="69" spans="2:9" ht="17.25" thickTop="1" thickBot="1" x14ac:dyDescent="0.3">
      <c r="B69" s="156" t="s">
        <v>38</v>
      </c>
      <c r="C69" s="181">
        <f t="shared" si="7"/>
        <v>2.0312500000000001E-2</v>
      </c>
      <c r="D69" s="175">
        <f t="shared" si="0"/>
        <v>5.46875E-2</v>
      </c>
      <c r="E69" s="182">
        <f>IFERROR(E23/I23,0)</f>
        <v>6.2500000000000003E-3</v>
      </c>
      <c r="F69" s="175">
        <f t="shared" si="2"/>
        <v>0.15625</v>
      </c>
      <c r="G69" s="181">
        <f t="shared" si="3"/>
        <v>0.38124999999999998</v>
      </c>
      <c r="H69" s="182">
        <f t="shared" si="4"/>
        <v>0.38124999999999998</v>
      </c>
      <c r="I69" s="157">
        <f t="shared" si="6"/>
        <v>640</v>
      </c>
    </row>
    <row r="70" spans="2:9" ht="17.25" thickTop="1" thickBot="1" x14ac:dyDescent="0.3">
      <c r="B70" s="146" t="s">
        <v>39</v>
      </c>
      <c r="C70" s="175">
        <f t="shared" si="7"/>
        <v>1.6034985422740525E-2</v>
      </c>
      <c r="D70" s="176">
        <f t="shared" si="0"/>
        <v>6.2682215743440239E-2</v>
      </c>
      <c r="E70" s="175">
        <f t="shared" si="1"/>
        <v>1.4577259475218659E-3</v>
      </c>
      <c r="F70" s="176">
        <f t="shared" si="2"/>
        <v>0.1282798833819242</v>
      </c>
      <c r="G70" s="175">
        <f t="shared" si="3"/>
        <v>0.35714285714285715</v>
      </c>
      <c r="H70" s="176">
        <f t="shared" si="4"/>
        <v>0.43440233236151604</v>
      </c>
      <c r="I70" s="147">
        <f t="shared" si="6"/>
        <v>686</v>
      </c>
    </row>
    <row r="71" spans="2:9" ht="17.25" thickTop="1" thickBot="1" x14ac:dyDescent="0.3">
      <c r="B71" s="146" t="s">
        <v>40</v>
      </c>
      <c r="C71" s="175">
        <f t="shared" si="7"/>
        <v>1.1976047904191617E-2</v>
      </c>
      <c r="D71" s="176">
        <f t="shared" si="0"/>
        <v>2.3952095808383235E-2</v>
      </c>
      <c r="E71" s="175">
        <f t="shared" si="1"/>
        <v>5.9880239520958087E-3</v>
      </c>
      <c r="F71" s="176">
        <f t="shared" si="2"/>
        <v>0.1317365269461078</v>
      </c>
      <c r="G71" s="175">
        <f t="shared" si="3"/>
        <v>0.40718562874251496</v>
      </c>
      <c r="H71" s="176">
        <f t="shared" si="4"/>
        <v>0.41916167664670656</v>
      </c>
      <c r="I71" s="147">
        <f t="shared" si="6"/>
        <v>167</v>
      </c>
    </row>
    <row r="72" spans="2:9" ht="17.25" thickTop="1" thickBot="1" x14ac:dyDescent="0.3">
      <c r="B72" s="156" t="s">
        <v>41</v>
      </c>
      <c r="C72" s="181">
        <f t="shared" si="7"/>
        <v>3.5211267605633804E-3</v>
      </c>
      <c r="D72" s="182">
        <f t="shared" si="0"/>
        <v>1.7605633802816902E-2</v>
      </c>
      <c r="E72" s="181">
        <f t="shared" si="1"/>
        <v>3.5211267605633804E-3</v>
      </c>
      <c r="F72" s="182">
        <f t="shared" si="2"/>
        <v>8.4507042253521125E-2</v>
      </c>
      <c r="G72" s="181">
        <f t="shared" si="3"/>
        <v>0.41901408450704225</v>
      </c>
      <c r="H72" s="182">
        <f t="shared" si="4"/>
        <v>0.47183098591549294</v>
      </c>
      <c r="I72" s="157">
        <f t="shared" si="6"/>
        <v>284</v>
      </c>
    </row>
    <row r="73" spans="2:9" ht="17.25" thickTop="1" thickBot="1" x14ac:dyDescent="0.3">
      <c r="B73" s="146" t="s">
        <v>42</v>
      </c>
      <c r="C73" s="175">
        <f t="shared" si="7"/>
        <v>6.6844919786096255E-3</v>
      </c>
      <c r="D73" s="176">
        <f t="shared" si="0"/>
        <v>2.6737967914438502E-2</v>
      </c>
      <c r="E73" s="175">
        <f t="shared" si="1"/>
        <v>4.0106951871657758E-3</v>
      </c>
      <c r="F73" s="176">
        <f t="shared" si="2"/>
        <v>0.15775401069518716</v>
      </c>
      <c r="G73" s="175">
        <f t="shared" si="3"/>
        <v>0.45588235294117646</v>
      </c>
      <c r="H73" s="176">
        <f t="shared" si="4"/>
        <v>0.34893048128342247</v>
      </c>
      <c r="I73" s="147">
        <f t="shared" si="6"/>
        <v>748</v>
      </c>
    </row>
    <row r="74" spans="2:9" ht="17.25" thickTop="1" thickBot="1" x14ac:dyDescent="0.3">
      <c r="B74" s="146" t="s">
        <v>43</v>
      </c>
      <c r="C74" s="175">
        <f t="shared" si="7"/>
        <v>1.5418502202643172E-2</v>
      </c>
      <c r="D74" s="176">
        <f t="shared" si="0"/>
        <v>5.5066079295154183E-2</v>
      </c>
      <c r="E74" s="175">
        <f t="shared" si="1"/>
        <v>6.6079295154185024E-3</v>
      </c>
      <c r="F74" s="176">
        <f t="shared" si="2"/>
        <v>0.15859030837004406</v>
      </c>
      <c r="G74" s="175">
        <f t="shared" si="3"/>
        <v>0.39207048458149779</v>
      </c>
      <c r="H74" s="176">
        <f t="shared" si="4"/>
        <v>0.3722466960352423</v>
      </c>
      <c r="I74" s="147">
        <f t="shared" si="6"/>
        <v>454</v>
      </c>
    </row>
    <row r="75" spans="2:9" ht="33" thickTop="1" thickBot="1" x14ac:dyDescent="0.3">
      <c r="B75" s="159" t="s">
        <v>66</v>
      </c>
      <c r="C75" s="179">
        <f t="shared" si="7"/>
        <v>2.7100271002710027E-3</v>
      </c>
      <c r="D75" s="180">
        <f t="shared" si="0"/>
        <v>1.0840108401084011E-2</v>
      </c>
      <c r="E75" s="179">
        <f t="shared" si="1"/>
        <v>6.7750677506775068E-4</v>
      </c>
      <c r="F75" s="180">
        <f t="shared" si="2"/>
        <v>2.5745257452574527E-2</v>
      </c>
      <c r="G75" s="179">
        <f t="shared" si="3"/>
        <v>0.21680216802168023</v>
      </c>
      <c r="H75" s="180">
        <f t="shared" si="4"/>
        <v>0.74322493224932251</v>
      </c>
      <c r="I75" s="153">
        <f t="shared" si="6"/>
        <v>1476</v>
      </c>
    </row>
    <row r="76" spans="2:9" ht="17.25" thickTop="1" thickBot="1" x14ac:dyDescent="0.3">
      <c r="B76" s="156" t="s">
        <v>45</v>
      </c>
      <c r="C76" s="181">
        <f t="shared" si="7"/>
        <v>2.4937655860349127E-3</v>
      </c>
      <c r="D76" s="182">
        <f t="shared" si="0"/>
        <v>1.1221945137157107E-2</v>
      </c>
      <c r="E76" s="181">
        <f t="shared" si="1"/>
        <v>0</v>
      </c>
      <c r="F76" s="182">
        <f t="shared" si="2"/>
        <v>1.8703241895261846E-2</v>
      </c>
      <c r="G76" s="181">
        <f t="shared" si="3"/>
        <v>0.21446384039900249</v>
      </c>
      <c r="H76" s="182">
        <f t="shared" si="4"/>
        <v>0.75311720698254359</v>
      </c>
      <c r="I76" s="157">
        <f t="shared" si="6"/>
        <v>802</v>
      </c>
    </row>
    <row r="77" spans="2:9" ht="17.25" thickTop="1" thickBot="1" x14ac:dyDescent="0.3">
      <c r="B77" s="146" t="s">
        <v>46</v>
      </c>
      <c r="C77" s="175">
        <f t="shared" si="7"/>
        <v>0</v>
      </c>
      <c r="D77" s="176">
        <f t="shared" si="0"/>
        <v>2.0661157024793389E-3</v>
      </c>
      <c r="E77" s="175">
        <f t="shared" si="1"/>
        <v>0</v>
      </c>
      <c r="F77" s="176">
        <f t="shared" si="2"/>
        <v>1.0330578512396695E-2</v>
      </c>
      <c r="G77" s="175">
        <f t="shared" si="3"/>
        <v>0.16115702479338842</v>
      </c>
      <c r="H77" s="176">
        <f t="shared" si="4"/>
        <v>0.82644628099173556</v>
      </c>
      <c r="I77" s="147">
        <f t="shared" si="6"/>
        <v>484</v>
      </c>
    </row>
    <row r="78" spans="2:9" ht="17.25" thickTop="1" thickBot="1" x14ac:dyDescent="0.3">
      <c r="B78" s="146" t="s">
        <v>47</v>
      </c>
      <c r="C78" s="175">
        <f t="shared" si="7"/>
        <v>3.3333333333333333E-2</v>
      </c>
      <c r="D78" s="176">
        <f t="shared" si="0"/>
        <v>0</v>
      </c>
      <c r="E78" s="175">
        <f t="shared" si="1"/>
        <v>0</v>
      </c>
      <c r="F78" s="176">
        <f t="shared" si="2"/>
        <v>0</v>
      </c>
      <c r="G78" s="175">
        <f t="shared" si="3"/>
        <v>0.16666666666666666</v>
      </c>
      <c r="H78" s="176">
        <f t="shared" si="4"/>
        <v>0.8</v>
      </c>
      <c r="I78" s="147">
        <f t="shared" si="6"/>
        <v>30</v>
      </c>
    </row>
    <row r="79" spans="2:9" ht="17.25" thickTop="1" thickBot="1" x14ac:dyDescent="0.3">
      <c r="B79" s="146" t="s">
        <v>48</v>
      </c>
      <c r="C79" s="175">
        <f t="shared" si="7"/>
        <v>6.2500000000000003E-3</v>
      </c>
      <c r="D79" s="176">
        <f t="shared" si="0"/>
        <v>3.7499999999999999E-2</v>
      </c>
      <c r="E79" s="175">
        <f t="shared" si="1"/>
        <v>6.2500000000000003E-3</v>
      </c>
      <c r="F79" s="176">
        <f t="shared" si="2"/>
        <v>0.1125</v>
      </c>
      <c r="G79" s="175">
        <f t="shared" si="3"/>
        <v>0.40625</v>
      </c>
      <c r="H79" s="176">
        <f t="shared" si="4"/>
        <v>0.43125000000000002</v>
      </c>
      <c r="I79" s="147">
        <f t="shared" si="6"/>
        <v>160</v>
      </c>
    </row>
    <row r="80" spans="2:9" ht="33" thickTop="1" thickBot="1" x14ac:dyDescent="0.3">
      <c r="B80" s="159" t="s">
        <v>67</v>
      </c>
      <c r="C80" s="179">
        <f t="shared" si="7"/>
        <v>5.7142857142857143E-3</v>
      </c>
      <c r="D80" s="180">
        <f t="shared" si="0"/>
        <v>1.2571428571428572E-2</v>
      </c>
      <c r="E80" s="179">
        <f>IFERROR(E34/I34,0)</f>
        <v>1.1428571428571429E-3</v>
      </c>
      <c r="F80" s="180">
        <f t="shared" si="2"/>
        <v>4.1142857142857141E-2</v>
      </c>
      <c r="G80" s="179">
        <f t="shared" si="3"/>
        <v>0.23657142857142857</v>
      </c>
      <c r="H80" s="180">
        <f t="shared" si="4"/>
        <v>0.70285714285714285</v>
      </c>
      <c r="I80" s="153">
        <f t="shared" si="6"/>
        <v>875</v>
      </c>
    </row>
    <row r="81" spans="2:9" ht="17.25" thickTop="1" thickBot="1" x14ac:dyDescent="0.3">
      <c r="B81" s="146" t="s">
        <v>50</v>
      </c>
      <c r="C81" s="175">
        <f t="shared" si="7"/>
        <v>5.235602094240838E-3</v>
      </c>
      <c r="D81" s="176">
        <f t="shared" si="0"/>
        <v>2.0942408376963352E-2</v>
      </c>
      <c r="E81" s="175">
        <f t="shared" si="1"/>
        <v>0</v>
      </c>
      <c r="F81" s="176">
        <f t="shared" si="2"/>
        <v>5.4973821989528798E-2</v>
      </c>
      <c r="G81" s="175">
        <f t="shared" si="3"/>
        <v>0.30104712041884818</v>
      </c>
      <c r="H81" s="176">
        <f t="shared" si="4"/>
        <v>0.61780104712041883</v>
      </c>
      <c r="I81" s="147">
        <f t="shared" si="6"/>
        <v>382</v>
      </c>
    </row>
    <row r="82" spans="2:9" ht="17.25" thickTop="1" thickBot="1" x14ac:dyDescent="0.3">
      <c r="B82" s="146" t="s">
        <v>51</v>
      </c>
      <c r="C82" s="175">
        <f t="shared" si="7"/>
        <v>7.8125E-3</v>
      </c>
      <c r="D82" s="176">
        <f t="shared" si="0"/>
        <v>7.8125E-3</v>
      </c>
      <c r="E82" s="175">
        <f t="shared" si="1"/>
        <v>2.6041666666666665E-3</v>
      </c>
      <c r="F82" s="176">
        <f t="shared" si="2"/>
        <v>2.0833333333333332E-2</v>
      </c>
      <c r="G82" s="175">
        <f t="shared" si="3"/>
        <v>0.16666666666666666</v>
      </c>
      <c r="H82" s="176">
        <f t="shared" si="4"/>
        <v>0.79427083333333337</v>
      </c>
      <c r="I82" s="147">
        <f t="shared" si="6"/>
        <v>384</v>
      </c>
    </row>
    <row r="83" spans="2:9" ht="17.25" thickTop="1" thickBot="1" x14ac:dyDescent="0.3">
      <c r="B83" s="146" t="s">
        <v>52</v>
      </c>
      <c r="C83" s="175">
        <f t="shared" si="7"/>
        <v>0</v>
      </c>
      <c r="D83" s="176">
        <f t="shared" si="0"/>
        <v>0</v>
      </c>
      <c r="E83" s="175">
        <f t="shared" si="1"/>
        <v>0</v>
      </c>
      <c r="F83" s="176">
        <f t="shared" si="2"/>
        <v>6.4220183486238536E-2</v>
      </c>
      <c r="G83" s="175">
        <f t="shared" si="3"/>
        <v>0.25688073394495414</v>
      </c>
      <c r="H83" s="176">
        <f t="shared" si="4"/>
        <v>0.67889908256880738</v>
      </c>
      <c r="I83" s="147">
        <f t="shared" si="6"/>
        <v>109</v>
      </c>
    </row>
    <row r="84" spans="2:9" ht="17.25" thickTop="1" thickBot="1" x14ac:dyDescent="0.3">
      <c r="B84" s="152" t="s">
        <v>53</v>
      </c>
      <c r="C84" s="179">
        <f t="shared" si="7"/>
        <v>0</v>
      </c>
      <c r="D84" s="180">
        <f t="shared" si="0"/>
        <v>3.1578947368421054E-2</v>
      </c>
      <c r="E84" s="179">
        <f t="shared" si="1"/>
        <v>0</v>
      </c>
      <c r="F84" s="180">
        <f t="shared" si="2"/>
        <v>4.2105263157894736E-2</v>
      </c>
      <c r="G84" s="179">
        <f t="shared" si="3"/>
        <v>0.10526315789473684</v>
      </c>
      <c r="H84" s="180">
        <f t="shared" si="4"/>
        <v>0.82105263157894737</v>
      </c>
      <c r="I84" s="153">
        <f t="shared" si="6"/>
        <v>95</v>
      </c>
    </row>
    <row r="85" spans="2:9" ht="17.25" thickTop="1" thickBot="1" x14ac:dyDescent="0.3">
      <c r="B85" s="146" t="s">
        <v>54</v>
      </c>
      <c r="C85" s="175">
        <f t="shared" si="7"/>
        <v>0</v>
      </c>
      <c r="D85" s="176">
        <f t="shared" si="0"/>
        <v>2.1276595744680851E-2</v>
      </c>
      <c r="E85" s="175">
        <f t="shared" si="1"/>
        <v>0</v>
      </c>
      <c r="F85" s="176">
        <f t="shared" si="2"/>
        <v>4.2553191489361701E-2</v>
      </c>
      <c r="G85" s="175">
        <f t="shared" si="3"/>
        <v>0.10638297872340426</v>
      </c>
      <c r="H85" s="176">
        <f t="shared" si="4"/>
        <v>0.82978723404255317</v>
      </c>
      <c r="I85" s="147">
        <f t="shared" si="6"/>
        <v>94</v>
      </c>
    </row>
    <row r="86" spans="2:9" ht="17.25" thickTop="1" thickBot="1" x14ac:dyDescent="0.3">
      <c r="B86" s="146" t="s">
        <v>68</v>
      </c>
      <c r="C86" s="175">
        <f t="shared" si="7"/>
        <v>0</v>
      </c>
      <c r="D86" s="176">
        <f t="shared" si="0"/>
        <v>0</v>
      </c>
      <c r="E86" s="175">
        <f t="shared" si="1"/>
        <v>0</v>
      </c>
      <c r="F86" s="176">
        <f t="shared" si="2"/>
        <v>0</v>
      </c>
      <c r="G86" s="175">
        <f t="shared" si="3"/>
        <v>0</v>
      </c>
      <c r="H86" s="176">
        <f t="shared" si="4"/>
        <v>0</v>
      </c>
      <c r="I86" s="147">
        <f t="shared" si="6"/>
        <v>0</v>
      </c>
    </row>
    <row r="87" spans="2:9" ht="17.25" thickTop="1" thickBot="1" x14ac:dyDescent="0.3">
      <c r="B87" s="146" t="s">
        <v>69</v>
      </c>
      <c r="C87" s="175">
        <f t="shared" si="7"/>
        <v>0</v>
      </c>
      <c r="D87" s="176">
        <f t="shared" si="0"/>
        <v>1</v>
      </c>
      <c r="E87" s="175">
        <f t="shared" si="1"/>
        <v>0</v>
      </c>
      <c r="F87" s="176">
        <f t="shared" si="2"/>
        <v>0</v>
      </c>
      <c r="G87" s="175">
        <f t="shared" si="3"/>
        <v>0</v>
      </c>
      <c r="H87" s="176">
        <f t="shared" si="4"/>
        <v>0</v>
      </c>
      <c r="I87" s="147">
        <f t="shared" si="6"/>
        <v>1</v>
      </c>
    </row>
    <row r="88" spans="2:9" ht="17.25" thickTop="1" thickBot="1" x14ac:dyDescent="0.3">
      <c r="B88" s="152" t="s">
        <v>57</v>
      </c>
      <c r="C88" s="179">
        <f t="shared" si="7"/>
        <v>5.4054054054054057E-3</v>
      </c>
      <c r="D88" s="180">
        <f t="shared" si="0"/>
        <v>1.6216216216216217E-2</v>
      </c>
      <c r="E88" s="179">
        <f t="shared" si="1"/>
        <v>5.4054054054054057E-3</v>
      </c>
      <c r="F88" s="180">
        <f t="shared" si="2"/>
        <v>9.1891891891891897E-2</v>
      </c>
      <c r="G88" s="179">
        <f t="shared" si="3"/>
        <v>0.45405405405405408</v>
      </c>
      <c r="H88" s="180">
        <f t="shared" si="4"/>
        <v>0.42702702702702705</v>
      </c>
      <c r="I88" s="153">
        <f t="shared" si="6"/>
        <v>370</v>
      </c>
    </row>
    <row r="89" spans="2:9" ht="17.25" thickTop="1" thickBot="1" x14ac:dyDescent="0.3">
      <c r="B89" s="146" t="s">
        <v>58</v>
      </c>
      <c r="C89" s="175">
        <f t="shared" si="7"/>
        <v>0</v>
      </c>
      <c r="D89" s="176">
        <f t="shared" si="0"/>
        <v>0</v>
      </c>
      <c r="E89" s="175">
        <f t="shared" si="1"/>
        <v>2.0408163265306121E-2</v>
      </c>
      <c r="F89" s="176">
        <f t="shared" si="2"/>
        <v>4.0816326530612242E-2</v>
      </c>
      <c r="G89" s="175">
        <f t="shared" si="3"/>
        <v>0.2857142857142857</v>
      </c>
      <c r="H89" s="176">
        <f t="shared" si="4"/>
        <v>0.65306122448979587</v>
      </c>
      <c r="I89" s="147">
        <f t="shared" si="6"/>
        <v>49</v>
      </c>
    </row>
    <row r="90" spans="2:9" ht="17.25" thickTop="1" thickBot="1" x14ac:dyDescent="0.3">
      <c r="B90" s="146" t="s">
        <v>59</v>
      </c>
      <c r="C90" s="175">
        <f t="shared" si="7"/>
        <v>4.4444444444444444E-3</v>
      </c>
      <c r="D90" s="176">
        <f t="shared" si="0"/>
        <v>1.3333333333333334E-2</v>
      </c>
      <c r="E90" s="175">
        <f t="shared" si="1"/>
        <v>0</v>
      </c>
      <c r="F90" s="176">
        <f t="shared" si="2"/>
        <v>9.7777777777777783E-2</v>
      </c>
      <c r="G90" s="175">
        <f t="shared" si="3"/>
        <v>0.53333333333333333</v>
      </c>
      <c r="H90" s="176">
        <f t="shared" si="4"/>
        <v>0.3511111111111111</v>
      </c>
      <c r="I90" s="147">
        <f t="shared" si="6"/>
        <v>225</v>
      </c>
    </row>
    <row r="91" spans="2:9" ht="17.25" thickTop="1" thickBot="1" x14ac:dyDescent="0.3">
      <c r="B91" s="146" t="s">
        <v>60</v>
      </c>
      <c r="C91" s="175">
        <f t="shared" si="7"/>
        <v>1.0416666666666666E-2</v>
      </c>
      <c r="D91" s="176">
        <f t="shared" si="0"/>
        <v>3.125E-2</v>
      </c>
      <c r="E91" s="175">
        <f t="shared" si="1"/>
        <v>1.0416666666666666E-2</v>
      </c>
      <c r="F91" s="176">
        <f t="shared" si="2"/>
        <v>0.10416666666666667</v>
      </c>
      <c r="G91" s="175">
        <f t="shared" si="3"/>
        <v>0.35416666666666669</v>
      </c>
      <c r="H91" s="176">
        <f t="shared" si="4"/>
        <v>0.48958333333333331</v>
      </c>
      <c r="I91" s="147">
        <f t="shared" si="6"/>
        <v>96</v>
      </c>
    </row>
    <row r="92" spans="2:9" ht="17.25" thickTop="1" thickBot="1" x14ac:dyDescent="0.3">
      <c r="B92" s="152" t="s">
        <v>61</v>
      </c>
      <c r="C92" s="179">
        <f>IFERROR(C46/I46,0)</f>
        <v>1.0067114093959731E-2</v>
      </c>
      <c r="D92" s="180">
        <f>IFERROR(D46/I46,0)</f>
        <v>0</v>
      </c>
      <c r="E92" s="179">
        <f>IFERROR(E46/I46,0)</f>
        <v>0</v>
      </c>
      <c r="F92" s="180">
        <f>IFERROR(F46/I46,0)</f>
        <v>3.3557046979865771E-3</v>
      </c>
      <c r="G92" s="179">
        <f>IFERROR(G46/I46,0)</f>
        <v>0.15436241610738255</v>
      </c>
      <c r="H92" s="180">
        <f>IFERROR(H46/I46,0)</f>
        <v>0.83221476510067116</v>
      </c>
      <c r="I92" s="153">
        <f>I46</f>
        <v>298</v>
      </c>
    </row>
    <row r="93" spans="2:9" ht="17.25" thickTop="1" thickBot="1" x14ac:dyDescent="0.3">
      <c r="B93" s="183" t="s">
        <v>62</v>
      </c>
      <c r="C93" s="184">
        <f>IFERROR(C47/I47,0)</f>
        <v>1.0067114093959731E-2</v>
      </c>
      <c r="D93" s="185">
        <f>IFERROR(D47/I47,0)</f>
        <v>0</v>
      </c>
      <c r="E93" s="184">
        <f>IFERROR(E47/I47,0)</f>
        <v>0</v>
      </c>
      <c r="F93" s="185">
        <f>IFERROR(F47/I47,0)</f>
        <v>3.3557046979865771E-3</v>
      </c>
      <c r="G93" s="184">
        <f>IFERROR(G47/I47,0)</f>
        <v>0.15436241610738255</v>
      </c>
      <c r="H93" s="185">
        <f>IFERROR(H47/I47,0)</f>
        <v>0.83221476510067116</v>
      </c>
      <c r="I93" s="160">
        <f>I47</f>
        <v>298</v>
      </c>
    </row>
    <row r="94" spans="2:9" ht="17.25" thickTop="1" thickBot="1" x14ac:dyDescent="0.3">
      <c r="B94" s="162" t="s">
        <v>63</v>
      </c>
      <c r="C94" s="186">
        <f>IFERROR(C48/I48,0)</f>
        <v>1.0526315789473684E-2</v>
      </c>
      <c r="D94" s="187">
        <f>IFERROR(D48/I48,0)</f>
        <v>0</v>
      </c>
      <c r="E94" s="186">
        <f>IFERROR(E48/I48,0)</f>
        <v>0</v>
      </c>
      <c r="F94" s="187">
        <f>IFERROR(F48/I48,0)</f>
        <v>5.2631578947368418E-2</v>
      </c>
      <c r="G94" s="186">
        <f>IFERROR(G48/I48,0)</f>
        <v>0.26315789473684209</v>
      </c>
      <c r="H94" s="187">
        <f>IFERROR(H48/I48,0)</f>
        <v>0.67368421052631577</v>
      </c>
      <c r="I94" s="163">
        <f>I48</f>
        <v>95</v>
      </c>
    </row>
    <row r="95" spans="2:9" ht="17.25" thickTop="1" thickBot="1" x14ac:dyDescent="0.3">
      <c r="B95" s="165" t="s">
        <v>63</v>
      </c>
      <c r="C95" s="188">
        <f>IFERROR(C49/I49,0)</f>
        <v>1.0526315789473684E-2</v>
      </c>
      <c r="D95" s="189">
        <f>IFERROR(D49/I49,0)</f>
        <v>0</v>
      </c>
      <c r="E95" s="190">
        <f>IFERROR(E49/I49,0)</f>
        <v>0</v>
      </c>
      <c r="F95" s="189">
        <f>IFERROR(F49/I49,0)</f>
        <v>5.2631578947368418E-2</v>
      </c>
      <c r="G95" s="190">
        <f>IFERROR(G49/I49,0)</f>
        <v>0.26315789473684209</v>
      </c>
      <c r="H95" s="189">
        <f>IFERROR(H49/I49,0)</f>
        <v>0.67368421052631577</v>
      </c>
      <c r="I95" s="168">
        <f>I49</f>
        <v>95</v>
      </c>
    </row>
    <row r="96" spans="2:9" ht="18.75" thickBot="1" x14ac:dyDescent="0.3">
      <c r="B96" s="169" t="s">
        <v>70</v>
      </c>
      <c r="C96" s="191">
        <f>IFERROR(C50/I50,0)</f>
        <v>8.6803952350170844E-3</v>
      </c>
      <c r="D96" s="192">
        <f>IFERROR(D50/I50,0)</f>
        <v>2.4101948471696371E-2</v>
      </c>
      <c r="E96" s="191">
        <f>IFERROR(E50/I50,0)</f>
        <v>2.5856496444731738E-3</v>
      </c>
      <c r="F96" s="193">
        <f>IFERROR(F50/I50,0)</f>
        <v>7.4522116538923266E-2</v>
      </c>
      <c r="G96" s="191">
        <f>IFERROR(G50/I50,0)</f>
        <v>0.34656939698956507</v>
      </c>
      <c r="H96" s="193">
        <f>IFERROR(H50/I50,0)</f>
        <v>0.54354049312032504</v>
      </c>
      <c r="I96" s="170">
        <f>SUM(I56,I60,I64,I68,I75,I80,I84,I88,I92,I94)</f>
        <v>10829</v>
      </c>
    </row>
    <row r="98" spans="5:6" x14ac:dyDescent="0.25">
      <c r="F98" s="142"/>
    </row>
    <row r="99" spans="5:6" x14ac:dyDescent="0.25">
      <c r="E99" s="142"/>
    </row>
  </sheetData>
  <mergeCells count="20">
    <mergeCell ref="B4:I4"/>
    <mergeCell ref="B3:I3"/>
    <mergeCell ref="F8:F9"/>
    <mergeCell ref="B7:I7"/>
    <mergeCell ref="G8:G9"/>
    <mergeCell ref="H8:H9"/>
    <mergeCell ref="I8:I9"/>
    <mergeCell ref="B8:B9"/>
    <mergeCell ref="C8:C9"/>
    <mergeCell ref="D8:D9"/>
    <mergeCell ref="E8:E9"/>
    <mergeCell ref="B53:I53"/>
    <mergeCell ref="B54:B55"/>
    <mergeCell ref="C54:C55"/>
    <mergeCell ref="D54:D55"/>
    <mergeCell ref="E54:E55"/>
    <mergeCell ref="F54:F55"/>
    <mergeCell ref="G54:G55"/>
    <mergeCell ref="H54:H55"/>
    <mergeCell ref="I54:I5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S95"/>
  <sheetViews>
    <sheetView showGridLines="0" topLeftCell="A58" zoomScale="66" zoomScaleNormal="66" workbookViewId="0">
      <selection activeCell="C50" sqref="C50"/>
    </sheetView>
  </sheetViews>
  <sheetFormatPr baseColWidth="10" defaultColWidth="11.42578125" defaultRowHeight="15" x14ac:dyDescent="0.25"/>
  <cols>
    <col min="2" max="2" width="46.42578125" customWidth="1"/>
    <col min="3" max="14" width="10.7109375" customWidth="1"/>
    <col min="15" max="15" width="11.5703125" customWidth="1"/>
    <col min="16" max="16" width="12.7109375" customWidth="1"/>
    <col min="17" max="17" width="10.7109375" customWidth="1"/>
  </cols>
  <sheetData>
    <row r="1" spans="2:17" ht="15.75" customHeight="1" thickBot="1" x14ac:dyDescent="0.3"/>
    <row r="2" spans="2:17" ht="44.25" customHeight="1" thickTop="1" x14ac:dyDescent="0.4">
      <c r="B2" s="354" t="str">
        <f>+CONCATENATE("PROMEDIOS ACUMULADOS ",'Portada informe E.A.'!A1," POR PROGRAMAS ACADÉMICOS Y GÉNERO")</f>
        <v>PROMEDIOS ACUMULADOS 2023-2 POR PROGRAMAS ACADÉMICOS Y GÉNERO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6"/>
    </row>
    <row r="3" spans="2:17" ht="44.25" customHeight="1" thickBot="1" x14ac:dyDescent="0.3">
      <c r="B3" s="350" t="s">
        <v>95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2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79"/>
      <c r="C6" s="353" t="str">
        <f>+CONCATENATE("Promedios Acumulados ", 'Portada informe E.A.'!A1," por Género")</f>
        <v>Promedios Acumulados 2023-2 por Género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 t="s">
        <v>72</v>
      </c>
      <c r="P6" s="348"/>
      <c r="Q6" s="348" t="s">
        <v>73</v>
      </c>
    </row>
    <row r="7" spans="2:17" ht="15" customHeight="1" thickBot="1" x14ac:dyDescent="0.3">
      <c r="B7" s="348" t="s">
        <v>17</v>
      </c>
      <c r="C7" s="348" t="s">
        <v>18</v>
      </c>
      <c r="D7" s="348"/>
      <c r="E7" s="349" t="s">
        <v>19</v>
      </c>
      <c r="F7" s="349"/>
      <c r="G7" s="349" t="s">
        <v>20</v>
      </c>
      <c r="H7" s="349"/>
      <c r="I7" s="349" t="s">
        <v>21</v>
      </c>
      <c r="J7" s="349"/>
      <c r="K7" s="349" t="s">
        <v>22</v>
      </c>
      <c r="L7" s="349"/>
      <c r="M7" s="349" t="s">
        <v>23</v>
      </c>
      <c r="N7" s="349"/>
      <c r="O7" s="348"/>
      <c r="P7" s="348"/>
      <c r="Q7" s="348"/>
    </row>
    <row r="8" spans="2:17" ht="15.75" customHeight="1" thickBot="1" x14ac:dyDescent="0.3">
      <c r="B8" s="348"/>
      <c r="C8" s="66" t="s">
        <v>74</v>
      </c>
      <c r="D8" s="67" t="s">
        <v>75</v>
      </c>
      <c r="E8" s="66" t="s">
        <v>74</v>
      </c>
      <c r="F8" s="80" t="s">
        <v>75</v>
      </c>
      <c r="G8" s="66" t="s">
        <v>74</v>
      </c>
      <c r="H8" s="81" t="s">
        <v>75</v>
      </c>
      <c r="I8" s="66" t="s">
        <v>74</v>
      </c>
      <c r="J8" s="67" t="s">
        <v>75</v>
      </c>
      <c r="K8" s="66" t="s">
        <v>74</v>
      </c>
      <c r="L8" s="67" t="s">
        <v>75</v>
      </c>
      <c r="M8" s="66" t="s">
        <v>74</v>
      </c>
      <c r="N8" s="67" t="s">
        <v>75</v>
      </c>
      <c r="O8" s="66" t="s">
        <v>74</v>
      </c>
      <c r="P8" s="67" t="s">
        <v>75</v>
      </c>
      <c r="Q8" s="348"/>
    </row>
    <row r="9" spans="2:17" ht="20.25" customHeight="1" thickBot="1" x14ac:dyDescent="0.3">
      <c r="B9" s="194" t="s">
        <v>25</v>
      </c>
      <c r="C9" s="133">
        <v>2</v>
      </c>
      <c r="D9" s="195">
        <v>10</v>
      </c>
      <c r="E9" s="133">
        <v>3</v>
      </c>
      <c r="F9" s="195">
        <v>20</v>
      </c>
      <c r="G9" s="133">
        <v>1</v>
      </c>
      <c r="H9" s="195">
        <v>0</v>
      </c>
      <c r="I9" s="133">
        <v>22</v>
      </c>
      <c r="J9" s="195">
        <v>50</v>
      </c>
      <c r="K9" s="133">
        <v>178</v>
      </c>
      <c r="L9" s="195">
        <v>378</v>
      </c>
      <c r="M9" s="133">
        <v>604</v>
      </c>
      <c r="N9" s="195">
        <v>400</v>
      </c>
      <c r="O9" s="133">
        <v>810</v>
      </c>
      <c r="P9" s="195">
        <v>858</v>
      </c>
      <c r="Q9" s="133">
        <v>1668</v>
      </c>
    </row>
    <row r="10" spans="2:17" ht="20.25" customHeight="1" thickTop="1" thickBot="1" x14ac:dyDescent="0.3">
      <c r="B10" s="196" t="s">
        <v>26</v>
      </c>
      <c r="C10" s="134">
        <v>0</v>
      </c>
      <c r="D10" s="197">
        <v>5</v>
      </c>
      <c r="E10" s="134">
        <v>2</v>
      </c>
      <c r="F10" s="197">
        <v>11</v>
      </c>
      <c r="G10" s="134">
        <v>0</v>
      </c>
      <c r="H10" s="197">
        <v>0</v>
      </c>
      <c r="I10" s="134">
        <v>15</v>
      </c>
      <c r="J10" s="197">
        <v>28</v>
      </c>
      <c r="K10" s="134">
        <v>78</v>
      </c>
      <c r="L10" s="197">
        <v>223</v>
      </c>
      <c r="M10" s="134">
        <v>198</v>
      </c>
      <c r="N10" s="197">
        <v>181</v>
      </c>
      <c r="O10" s="134">
        <v>293</v>
      </c>
      <c r="P10" s="197">
        <v>448</v>
      </c>
      <c r="Q10" s="134">
        <v>741</v>
      </c>
    </row>
    <row r="11" spans="2:17" ht="20.25" customHeight="1" thickTop="1" thickBot="1" x14ac:dyDescent="0.3">
      <c r="B11" s="196" t="s">
        <v>27</v>
      </c>
      <c r="C11" s="134">
        <v>1</v>
      </c>
      <c r="D11" s="197">
        <v>4</v>
      </c>
      <c r="E11" s="134">
        <v>0</v>
      </c>
      <c r="F11" s="197">
        <v>6</v>
      </c>
      <c r="G11" s="134">
        <v>0</v>
      </c>
      <c r="H11" s="197">
        <v>0</v>
      </c>
      <c r="I11" s="134">
        <v>2</v>
      </c>
      <c r="J11" s="197">
        <v>11</v>
      </c>
      <c r="K11" s="134">
        <v>56</v>
      </c>
      <c r="L11" s="197">
        <v>105</v>
      </c>
      <c r="M11" s="134">
        <v>348</v>
      </c>
      <c r="N11" s="197">
        <v>165</v>
      </c>
      <c r="O11" s="134">
        <v>407</v>
      </c>
      <c r="P11" s="197">
        <v>291</v>
      </c>
      <c r="Q11" s="134">
        <v>698</v>
      </c>
    </row>
    <row r="12" spans="2:17" ht="17.25" thickTop="1" thickBot="1" x14ac:dyDescent="0.3">
      <c r="B12" s="196" t="s">
        <v>28</v>
      </c>
      <c r="C12" s="134">
        <v>1</v>
      </c>
      <c r="D12" s="197">
        <v>1</v>
      </c>
      <c r="E12" s="134">
        <v>1</v>
      </c>
      <c r="F12" s="197">
        <v>3</v>
      </c>
      <c r="G12" s="134">
        <v>1</v>
      </c>
      <c r="H12" s="197">
        <v>0</v>
      </c>
      <c r="I12" s="134">
        <v>5</v>
      </c>
      <c r="J12" s="197">
        <v>11</v>
      </c>
      <c r="K12" s="134">
        <v>44</v>
      </c>
      <c r="L12" s="197">
        <v>50</v>
      </c>
      <c r="M12" s="134">
        <v>58</v>
      </c>
      <c r="N12" s="197">
        <v>54</v>
      </c>
      <c r="O12" s="134">
        <v>110</v>
      </c>
      <c r="P12" s="197">
        <v>119</v>
      </c>
      <c r="Q12" s="134">
        <v>229</v>
      </c>
    </row>
    <row r="13" spans="2:17" ht="38.25" customHeight="1" thickTop="1" thickBot="1" x14ac:dyDescent="0.3">
      <c r="B13" s="198" t="s">
        <v>29</v>
      </c>
      <c r="C13" s="138">
        <v>9</v>
      </c>
      <c r="D13" s="199">
        <v>8</v>
      </c>
      <c r="E13" s="138">
        <v>11</v>
      </c>
      <c r="F13" s="199">
        <v>15</v>
      </c>
      <c r="G13" s="138">
        <v>4</v>
      </c>
      <c r="H13" s="199">
        <v>1</v>
      </c>
      <c r="I13" s="138">
        <v>38</v>
      </c>
      <c r="J13" s="199">
        <v>42</v>
      </c>
      <c r="K13" s="138">
        <v>204</v>
      </c>
      <c r="L13" s="199">
        <v>150</v>
      </c>
      <c r="M13" s="138">
        <v>412</v>
      </c>
      <c r="N13" s="199">
        <v>184</v>
      </c>
      <c r="O13" s="138">
        <v>678</v>
      </c>
      <c r="P13" s="199">
        <v>400</v>
      </c>
      <c r="Q13" s="138">
        <v>1078</v>
      </c>
    </row>
    <row r="14" spans="2:17" ht="17.25" thickTop="1" thickBot="1" x14ac:dyDescent="0.3">
      <c r="B14" s="196" t="s">
        <v>30</v>
      </c>
      <c r="C14" s="134">
        <v>7</v>
      </c>
      <c r="D14" s="197">
        <v>7</v>
      </c>
      <c r="E14" s="134">
        <v>10</v>
      </c>
      <c r="F14" s="197">
        <v>14</v>
      </c>
      <c r="G14" s="134">
        <v>4</v>
      </c>
      <c r="H14" s="197">
        <v>1</v>
      </c>
      <c r="I14" s="134">
        <v>36</v>
      </c>
      <c r="J14" s="197">
        <v>34</v>
      </c>
      <c r="K14" s="134">
        <v>172</v>
      </c>
      <c r="L14" s="197">
        <v>126</v>
      </c>
      <c r="M14" s="134">
        <v>194</v>
      </c>
      <c r="N14" s="197">
        <v>109</v>
      </c>
      <c r="O14" s="134">
        <v>423</v>
      </c>
      <c r="P14" s="197">
        <v>291</v>
      </c>
      <c r="Q14" s="134">
        <v>714</v>
      </c>
    </row>
    <row r="15" spans="2:17" ht="17.25" thickTop="1" thickBot="1" x14ac:dyDescent="0.3">
      <c r="B15" s="196" t="s">
        <v>31</v>
      </c>
      <c r="C15" s="134">
        <v>0</v>
      </c>
      <c r="D15" s="197">
        <v>1</v>
      </c>
      <c r="E15" s="134">
        <v>1</v>
      </c>
      <c r="F15" s="197">
        <v>1</v>
      </c>
      <c r="G15" s="134">
        <v>0</v>
      </c>
      <c r="H15" s="197">
        <v>0</v>
      </c>
      <c r="I15" s="134">
        <v>2</v>
      </c>
      <c r="J15" s="197">
        <v>2</v>
      </c>
      <c r="K15" s="134">
        <v>13</v>
      </c>
      <c r="L15" s="197">
        <v>13</v>
      </c>
      <c r="M15" s="134">
        <v>54</v>
      </c>
      <c r="N15" s="197">
        <v>38</v>
      </c>
      <c r="O15" s="134">
        <v>70</v>
      </c>
      <c r="P15" s="197">
        <v>55</v>
      </c>
      <c r="Q15" s="134">
        <v>125</v>
      </c>
    </row>
    <row r="16" spans="2:17" ht="17.25" thickTop="1" thickBot="1" x14ac:dyDescent="0.3">
      <c r="B16" s="196" t="s">
        <v>32</v>
      </c>
      <c r="C16" s="134">
        <v>2</v>
      </c>
      <c r="D16" s="197">
        <v>0</v>
      </c>
      <c r="E16" s="134">
        <v>0</v>
      </c>
      <c r="F16" s="197">
        <v>0</v>
      </c>
      <c r="G16" s="134">
        <v>0</v>
      </c>
      <c r="H16" s="197">
        <v>0</v>
      </c>
      <c r="I16" s="134">
        <v>0</v>
      </c>
      <c r="J16" s="197">
        <v>6</v>
      </c>
      <c r="K16" s="134">
        <v>19</v>
      </c>
      <c r="L16" s="197">
        <v>11</v>
      </c>
      <c r="M16" s="134">
        <v>164</v>
      </c>
      <c r="N16" s="197">
        <v>37</v>
      </c>
      <c r="O16" s="134">
        <v>185</v>
      </c>
      <c r="P16" s="197">
        <v>54</v>
      </c>
      <c r="Q16" s="134">
        <v>239</v>
      </c>
    </row>
    <row r="17" spans="2:17" ht="17.25" thickTop="1" thickBot="1" x14ac:dyDescent="0.3">
      <c r="B17" s="200" t="s">
        <v>33</v>
      </c>
      <c r="C17" s="137">
        <v>7</v>
      </c>
      <c r="D17" s="201">
        <v>4</v>
      </c>
      <c r="E17" s="137">
        <v>18</v>
      </c>
      <c r="F17" s="201">
        <v>26</v>
      </c>
      <c r="G17" s="137">
        <v>4</v>
      </c>
      <c r="H17" s="201">
        <v>1</v>
      </c>
      <c r="I17" s="137">
        <v>66</v>
      </c>
      <c r="J17" s="201">
        <v>47</v>
      </c>
      <c r="K17" s="137">
        <v>547</v>
      </c>
      <c r="L17" s="201">
        <v>325</v>
      </c>
      <c r="M17" s="137">
        <v>535</v>
      </c>
      <c r="N17" s="201">
        <v>315</v>
      </c>
      <c r="O17" s="137">
        <v>1177</v>
      </c>
      <c r="P17" s="201">
        <v>718</v>
      </c>
      <c r="Q17" s="137">
        <v>1895</v>
      </c>
    </row>
    <row r="18" spans="2:17" ht="17.25" thickTop="1" thickBot="1" x14ac:dyDescent="0.3">
      <c r="B18" s="196" t="s">
        <v>34</v>
      </c>
      <c r="C18" s="134">
        <v>1</v>
      </c>
      <c r="D18" s="197">
        <v>3</v>
      </c>
      <c r="E18" s="134">
        <v>9</v>
      </c>
      <c r="F18" s="197">
        <v>20</v>
      </c>
      <c r="G18" s="134">
        <v>3</v>
      </c>
      <c r="H18" s="197">
        <v>0</v>
      </c>
      <c r="I18" s="134">
        <v>39</v>
      </c>
      <c r="J18" s="197">
        <v>30</v>
      </c>
      <c r="K18" s="134">
        <v>381</v>
      </c>
      <c r="L18" s="197">
        <v>281</v>
      </c>
      <c r="M18" s="134">
        <v>428</v>
      </c>
      <c r="N18" s="197">
        <v>288</v>
      </c>
      <c r="O18" s="134">
        <v>861</v>
      </c>
      <c r="P18" s="197">
        <v>622</v>
      </c>
      <c r="Q18" s="134">
        <v>1483</v>
      </c>
    </row>
    <row r="19" spans="2:17" ht="17.25" thickTop="1" thickBot="1" x14ac:dyDescent="0.3">
      <c r="B19" s="196" t="s">
        <v>35</v>
      </c>
      <c r="C19" s="134">
        <v>3</v>
      </c>
      <c r="D19" s="197">
        <v>0</v>
      </c>
      <c r="E19" s="134">
        <v>2</v>
      </c>
      <c r="F19" s="197">
        <v>0</v>
      </c>
      <c r="G19" s="134">
        <v>0</v>
      </c>
      <c r="H19" s="197">
        <v>0</v>
      </c>
      <c r="I19" s="134">
        <v>5</v>
      </c>
      <c r="J19" s="197">
        <v>0</v>
      </c>
      <c r="K19" s="134">
        <v>95</v>
      </c>
      <c r="L19" s="197">
        <v>15</v>
      </c>
      <c r="M19" s="134">
        <v>55</v>
      </c>
      <c r="N19" s="197">
        <v>9</v>
      </c>
      <c r="O19" s="134">
        <v>160</v>
      </c>
      <c r="P19" s="197">
        <v>24</v>
      </c>
      <c r="Q19" s="134">
        <v>184</v>
      </c>
    </row>
    <row r="20" spans="2:17" ht="17.25" thickTop="1" thickBot="1" x14ac:dyDescent="0.3">
      <c r="B20" s="196" t="s">
        <v>36</v>
      </c>
      <c r="C20" s="134">
        <v>3</v>
      </c>
      <c r="D20" s="197">
        <v>1</v>
      </c>
      <c r="E20" s="134">
        <v>7</v>
      </c>
      <c r="F20" s="197">
        <v>6</v>
      </c>
      <c r="G20" s="134">
        <v>1</v>
      </c>
      <c r="H20" s="197">
        <v>1</v>
      </c>
      <c r="I20" s="134">
        <v>22</v>
      </c>
      <c r="J20" s="197">
        <v>17</v>
      </c>
      <c r="K20" s="134">
        <v>71</v>
      </c>
      <c r="L20" s="197">
        <v>29</v>
      </c>
      <c r="M20" s="134">
        <v>52</v>
      </c>
      <c r="N20" s="197">
        <v>18</v>
      </c>
      <c r="O20" s="134">
        <v>156</v>
      </c>
      <c r="P20" s="197">
        <v>72</v>
      </c>
      <c r="Q20" s="134">
        <v>228</v>
      </c>
    </row>
    <row r="21" spans="2:17" ht="17.25" thickTop="1" thickBot="1" x14ac:dyDescent="0.3">
      <c r="B21" s="202" t="s">
        <v>37</v>
      </c>
      <c r="C21" s="138">
        <v>5</v>
      </c>
      <c r="D21" s="199">
        <v>34</v>
      </c>
      <c r="E21" s="138">
        <v>24</v>
      </c>
      <c r="F21" s="199">
        <v>108</v>
      </c>
      <c r="G21" s="138">
        <v>3</v>
      </c>
      <c r="H21" s="199">
        <v>10</v>
      </c>
      <c r="I21" s="138">
        <v>89</v>
      </c>
      <c r="J21" s="199">
        <v>335</v>
      </c>
      <c r="K21" s="138">
        <v>350</v>
      </c>
      <c r="L21" s="199">
        <v>845</v>
      </c>
      <c r="M21" s="138">
        <v>377</v>
      </c>
      <c r="N21" s="199">
        <v>799</v>
      </c>
      <c r="O21" s="138">
        <v>848</v>
      </c>
      <c r="P21" s="199">
        <v>2131</v>
      </c>
      <c r="Q21" s="138">
        <v>2979</v>
      </c>
    </row>
    <row r="22" spans="2:17" ht="17.25" thickTop="1" thickBot="1" x14ac:dyDescent="0.3">
      <c r="B22" s="203" t="s">
        <v>38</v>
      </c>
      <c r="C22" s="139">
        <v>1</v>
      </c>
      <c r="D22" s="204">
        <v>12</v>
      </c>
      <c r="E22" s="139">
        <v>10</v>
      </c>
      <c r="F22" s="204">
        <v>25</v>
      </c>
      <c r="G22" s="139">
        <v>1</v>
      </c>
      <c r="H22" s="204">
        <v>3</v>
      </c>
      <c r="I22" s="139">
        <v>26</v>
      </c>
      <c r="J22" s="204">
        <v>74</v>
      </c>
      <c r="K22" s="139">
        <v>67</v>
      </c>
      <c r="L22" s="204">
        <v>177</v>
      </c>
      <c r="M22" s="139">
        <v>90</v>
      </c>
      <c r="N22" s="204">
        <v>154</v>
      </c>
      <c r="O22" s="139">
        <v>195</v>
      </c>
      <c r="P22" s="204">
        <v>445</v>
      </c>
      <c r="Q22" s="139">
        <v>640</v>
      </c>
    </row>
    <row r="23" spans="2:17" ht="17.25" thickTop="1" thickBot="1" x14ac:dyDescent="0.3">
      <c r="B23" s="196" t="s">
        <v>39</v>
      </c>
      <c r="C23" s="134">
        <v>1</v>
      </c>
      <c r="D23" s="197">
        <v>10</v>
      </c>
      <c r="E23" s="134">
        <v>6</v>
      </c>
      <c r="F23" s="197">
        <v>37</v>
      </c>
      <c r="G23" s="134">
        <v>0</v>
      </c>
      <c r="H23" s="197">
        <v>1</v>
      </c>
      <c r="I23" s="134">
        <v>7</v>
      </c>
      <c r="J23" s="197">
        <v>81</v>
      </c>
      <c r="K23" s="134">
        <v>50</v>
      </c>
      <c r="L23" s="197">
        <v>195</v>
      </c>
      <c r="M23" s="134">
        <v>57</v>
      </c>
      <c r="N23" s="197">
        <v>241</v>
      </c>
      <c r="O23" s="134">
        <v>121</v>
      </c>
      <c r="P23" s="197">
        <v>565</v>
      </c>
      <c r="Q23" s="134">
        <v>686</v>
      </c>
    </row>
    <row r="24" spans="2:17" ht="17.25" thickTop="1" thickBot="1" x14ac:dyDescent="0.3">
      <c r="B24" s="196" t="s">
        <v>40</v>
      </c>
      <c r="C24" s="134">
        <v>1</v>
      </c>
      <c r="D24" s="197">
        <v>1</v>
      </c>
      <c r="E24" s="134">
        <v>0</v>
      </c>
      <c r="F24" s="197">
        <v>4</v>
      </c>
      <c r="G24" s="134">
        <v>1</v>
      </c>
      <c r="H24" s="197">
        <v>0</v>
      </c>
      <c r="I24" s="134">
        <v>3</v>
      </c>
      <c r="J24" s="197">
        <v>19</v>
      </c>
      <c r="K24" s="134">
        <v>18</v>
      </c>
      <c r="L24" s="197">
        <v>50</v>
      </c>
      <c r="M24" s="134">
        <v>18</v>
      </c>
      <c r="N24" s="197">
        <v>52</v>
      </c>
      <c r="O24" s="134">
        <v>41</v>
      </c>
      <c r="P24" s="197">
        <v>126</v>
      </c>
      <c r="Q24" s="134">
        <v>167</v>
      </c>
    </row>
    <row r="25" spans="2:17" ht="17.25" thickTop="1" thickBot="1" x14ac:dyDescent="0.3">
      <c r="B25" s="203" t="s">
        <v>41</v>
      </c>
      <c r="C25" s="139">
        <v>0</v>
      </c>
      <c r="D25" s="204">
        <v>1</v>
      </c>
      <c r="E25" s="139">
        <v>1</v>
      </c>
      <c r="F25" s="204">
        <v>4</v>
      </c>
      <c r="G25" s="139">
        <v>0</v>
      </c>
      <c r="H25" s="204">
        <v>1</v>
      </c>
      <c r="I25" s="139">
        <v>1</v>
      </c>
      <c r="J25" s="204">
        <v>23</v>
      </c>
      <c r="K25" s="139">
        <v>19</v>
      </c>
      <c r="L25" s="204">
        <v>100</v>
      </c>
      <c r="M25" s="139">
        <v>23</v>
      </c>
      <c r="N25" s="204">
        <v>111</v>
      </c>
      <c r="O25" s="139">
        <v>44</v>
      </c>
      <c r="P25" s="204">
        <v>240</v>
      </c>
      <c r="Q25" s="139">
        <v>284</v>
      </c>
    </row>
    <row r="26" spans="2:17" ht="17.25" thickTop="1" thickBot="1" x14ac:dyDescent="0.3">
      <c r="B26" s="196" t="s">
        <v>42</v>
      </c>
      <c r="C26" s="134">
        <v>2</v>
      </c>
      <c r="D26" s="197">
        <v>3</v>
      </c>
      <c r="E26" s="134">
        <v>4</v>
      </c>
      <c r="F26" s="197">
        <v>16</v>
      </c>
      <c r="G26" s="134">
        <v>0</v>
      </c>
      <c r="H26" s="197">
        <v>3</v>
      </c>
      <c r="I26" s="134">
        <v>43</v>
      </c>
      <c r="J26" s="197">
        <v>75</v>
      </c>
      <c r="K26" s="134">
        <v>162</v>
      </c>
      <c r="L26" s="197">
        <v>179</v>
      </c>
      <c r="M26" s="134">
        <v>155</v>
      </c>
      <c r="N26" s="197">
        <v>106</v>
      </c>
      <c r="O26" s="134">
        <v>366</v>
      </c>
      <c r="P26" s="197">
        <v>382</v>
      </c>
      <c r="Q26" s="134">
        <v>748</v>
      </c>
    </row>
    <row r="27" spans="2:17" ht="17.25" thickTop="1" thickBot="1" x14ac:dyDescent="0.3">
      <c r="B27" s="196" t="s">
        <v>43</v>
      </c>
      <c r="C27" s="134">
        <v>0</v>
      </c>
      <c r="D27" s="197">
        <v>7</v>
      </c>
      <c r="E27" s="134">
        <v>3</v>
      </c>
      <c r="F27" s="197">
        <v>22</v>
      </c>
      <c r="G27" s="134">
        <v>1</v>
      </c>
      <c r="H27" s="197">
        <v>2</v>
      </c>
      <c r="I27" s="134">
        <v>9</v>
      </c>
      <c r="J27" s="197">
        <v>63</v>
      </c>
      <c r="K27" s="134">
        <v>34</v>
      </c>
      <c r="L27" s="197">
        <v>144</v>
      </c>
      <c r="M27" s="134">
        <v>34</v>
      </c>
      <c r="N27" s="197">
        <v>135</v>
      </c>
      <c r="O27" s="134">
        <v>81</v>
      </c>
      <c r="P27" s="197">
        <v>373</v>
      </c>
      <c r="Q27" s="134">
        <v>454</v>
      </c>
    </row>
    <row r="28" spans="2:17" ht="40.5" customHeight="1" thickTop="1" thickBot="1" x14ac:dyDescent="0.3">
      <c r="B28" s="205" t="s">
        <v>44</v>
      </c>
      <c r="C28" s="137">
        <v>2</v>
      </c>
      <c r="D28" s="201">
        <v>2</v>
      </c>
      <c r="E28" s="137">
        <v>5</v>
      </c>
      <c r="F28" s="201">
        <v>11</v>
      </c>
      <c r="G28" s="137">
        <v>1</v>
      </c>
      <c r="H28" s="201">
        <v>0</v>
      </c>
      <c r="I28" s="137">
        <v>14</v>
      </c>
      <c r="J28" s="201">
        <v>24</v>
      </c>
      <c r="K28" s="137">
        <v>201</v>
      </c>
      <c r="L28" s="201">
        <v>119</v>
      </c>
      <c r="M28" s="137">
        <v>852</v>
      </c>
      <c r="N28" s="201">
        <v>245</v>
      </c>
      <c r="O28" s="137">
        <v>1075</v>
      </c>
      <c r="P28" s="201">
        <v>401</v>
      </c>
      <c r="Q28" s="137">
        <v>1476</v>
      </c>
    </row>
    <row r="29" spans="2:17" ht="17.25" thickTop="1" thickBot="1" x14ac:dyDescent="0.3">
      <c r="B29" s="203" t="s">
        <v>45</v>
      </c>
      <c r="C29" s="139">
        <v>2</v>
      </c>
      <c r="D29" s="204">
        <v>0</v>
      </c>
      <c r="E29" s="139">
        <v>5</v>
      </c>
      <c r="F29" s="204">
        <v>4</v>
      </c>
      <c r="G29" s="139">
        <v>0</v>
      </c>
      <c r="H29" s="204">
        <v>0</v>
      </c>
      <c r="I29" s="139">
        <v>10</v>
      </c>
      <c r="J29" s="204">
        <v>5</v>
      </c>
      <c r="K29" s="139">
        <v>141</v>
      </c>
      <c r="L29" s="204">
        <v>31</v>
      </c>
      <c r="M29" s="139">
        <v>512</v>
      </c>
      <c r="N29" s="204">
        <v>92</v>
      </c>
      <c r="O29" s="139">
        <v>670</v>
      </c>
      <c r="P29" s="204">
        <v>132</v>
      </c>
      <c r="Q29" s="139">
        <v>802</v>
      </c>
    </row>
    <row r="30" spans="2:17" ht="17.25" thickTop="1" thickBot="1" x14ac:dyDescent="0.3">
      <c r="B30" s="196" t="s">
        <v>46</v>
      </c>
      <c r="C30" s="134">
        <v>0</v>
      </c>
      <c r="D30" s="197">
        <v>0</v>
      </c>
      <c r="E30" s="134">
        <v>0</v>
      </c>
      <c r="F30" s="197">
        <v>1</v>
      </c>
      <c r="G30" s="134">
        <v>0</v>
      </c>
      <c r="H30" s="197">
        <v>0</v>
      </c>
      <c r="I30" s="134">
        <v>2</v>
      </c>
      <c r="J30" s="197">
        <v>3</v>
      </c>
      <c r="K30" s="134">
        <v>40</v>
      </c>
      <c r="L30" s="197">
        <v>38</v>
      </c>
      <c r="M30" s="134">
        <v>301</v>
      </c>
      <c r="N30" s="197">
        <v>99</v>
      </c>
      <c r="O30" s="134">
        <v>343</v>
      </c>
      <c r="P30" s="197">
        <v>141</v>
      </c>
      <c r="Q30" s="134">
        <v>484</v>
      </c>
    </row>
    <row r="31" spans="2:17" ht="17.25" thickTop="1" thickBot="1" x14ac:dyDescent="0.3">
      <c r="B31" s="196" t="s">
        <v>47</v>
      </c>
      <c r="C31" s="134">
        <v>0</v>
      </c>
      <c r="D31" s="197">
        <v>1</v>
      </c>
      <c r="E31" s="134">
        <v>0</v>
      </c>
      <c r="F31" s="197">
        <v>0</v>
      </c>
      <c r="G31" s="134">
        <v>0</v>
      </c>
      <c r="H31" s="197">
        <v>0</v>
      </c>
      <c r="I31" s="134">
        <v>0</v>
      </c>
      <c r="J31" s="197">
        <v>0</v>
      </c>
      <c r="K31" s="134">
        <v>2</v>
      </c>
      <c r="L31" s="197">
        <v>3</v>
      </c>
      <c r="M31" s="134">
        <v>10</v>
      </c>
      <c r="N31" s="197">
        <v>14</v>
      </c>
      <c r="O31" s="134">
        <v>12</v>
      </c>
      <c r="P31" s="197">
        <v>18</v>
      </c>
      <c r="Q31" s="134">
        <v>30</v>
      </c>
    </row>
    <row r="32" spans="2:17" ht="17.25" thickTop="1" thickBot="1" x14ac:dyDescent="0.3">
      <c r="B32" s="196" t="s">
        <v>48</v>
      </c>
      <c r="C32" s="134">
        <v>0</v>
      </c>
      <c r="D32" s="197">
        <v>1</v>
      </c>
      <c r="E32" s="134">
        <v>0</v>
      </c>
      <c r="F32" s="197">
        <v>6</v>
      </c>
      <c r="G32" s="134">
        <v>1</v>
      </c>
      <c r="H32" s="197">
        <v>0</v>
      </c>
      <c r="I32" s="134">
        <v>2</v>
      </c>
      <c r="J32" s="197">
        <v>16</v>
      </c>
      <c r="K32" s="134">
        <v>18</v>
      </c>
      <c r="L32" s="197">
        <v>47</v>
      </c>
      <c r="M32" s="134">
        <v>29</v>
      </c>
      <c r="N32" s="197">
        <v>40</v>
      </c>
      <c r="O32" s="134">
        <v>50</v>
      </c>
      <c r="P32" s="197">
        <v>110</v>
      </c>
      <c r="Q32" s="134">
        <v>160</v>
      </c>
    </row>
    <row r="33" spans="2:19" ht="36.75" customHeight="1" thickTop="1" thickBot="1" x14ac:dyDescent="0.3">
      <c r="B33" s="205" t="s">
        <v>49</v>
      </c>
      <c r="C33" s="137">
        <v>1</v>
      </c>
      <c r="D33" s="201">
        <v>4</v>
      </c>
      <c r="E33" s="137">
        <v>2</v>
      </c>
      <c r="F33" s="201">
        <v>9</v>
      </c>
      <c r="G33" s="137">
        <v>0</v>
      </c>
      <c r="H33" s="201">
        <v>1</v>
      </c>
      <c r="I33" s="137">
        <v>16</v>
      </c>
      <c r="J33" s="201">
        <v>20</v>
      </c>
      <c r="K33" s="137">
        <v>109</v>
      </c>
      <c r="L33" s="201">
        <v>98</v>
      </c>
      <c r="M33" s="137">
        <v>465</v>
      </c>
      <c r="N33" s="201">
        <v>150</v>
      </c>
      <c r="O33" s="137">
        <v>593</v>
      </c>
      <c r="P33" s="201">
        <v>282</v>
      </c>
      <c r="Q33" s="137">
        <v>875</v>
      </c>
    </row>
    <row r="34" spans="2:19" ht="17.25" thickTop="1" thickBot="1" x14ac:dyDescent="0.3">
      <c r="B34" s="196" t="s">
        <v>50</v>
      </c>
      <c r="C34" s="134">
        <v>1</v>
      </c>
      <c r="D34" s="197">
        <v>1</v>
      </c>
      <c r="E34" s="134">
        <v>2</v>
      </c>
      <c r="F34" s="197">
        <v>6</v>
      </c>
      <c r="G34" s="134">
        <v>0</v>
      </c>
      <c r="H34" s="197">
        <v>0</v>
      </c>
      <c r="I34" s="134">
        <v>8</v>
      </c>
      <c r="J34" s="197">
        <v>13</v>
      </c>
      <c r="K34" s="134">
        <v>63</v>
      </c>
      <c r="L34" s="197">
        <v>52</v>
      </c>
      <c r="M34" s="134">
        <v>175</v>
      </c>
      <c r="N34" s="197">
        <v>61</v>
      </c>
      <c r="O34" s="134">
        <v>249</v>
      </c>
      <c r="P34" s="197">
        <v>133</v>
      </c>
      <c r="Q34" s="134">
        <v>382</v>
      </c>
    </row>
    <row r="35" spans="2:19" ht="17.25" thickTop="1" thickBot="1" x14ac:dyDescent="0.3">
      <c r="B35" s="196" t="s">
        <v>51</v>
      </c>
      <c r="C35" s="134">
        <v>0</v>
      </c>
      <c r="D35" s="197">
        <v>3</v>
      </c>
      <c r="E35" s="134">
        <v>0</v>
      </c>
      <c r="F35" s="197">
        <v>3</v>
      </c>
      <c r="G35" s="134">
        <v>0</v>
      </c>
      <c r="H35" s="197">
        <v>1</v>
      </c>
      <c r="I35" s="134">
        <v>3</v>
      </c>
      <c r="J35" s="197">
        <v>5</v>
      </c>
      <c r="K35" s="134">
        <v>32</v>
      </c>
      <c r="L35" s="197">
        <v>32</v>
      </c>
      <c r="M35" s="134">
        <v>231</v>
      </c>
      <c r="N35" s="197">
        <v>74</v>
      </c>
      <c r="O35" s="134">
        <v>266</v>
      </c>
      <c r="P35" s="197">
        <v>118</v>
      </c>
      <c r="Q35" s="134">
        <v>384</v>
      </c>
    </row>
    <row r="36" spans="2:19" ht="17.25" thickTop="1" thickBot="1" x14ac:dyDescent="0.3">
      <c r="B36" s="196" t="s">
        <v>52</v>
      </c>
      <c r="C36" s="134">
        <v>0</v>
      </c>
      <c r="D36" s="197">
        <v>0</v>
      </c>
      <c r="E36" s="134">
        <v>0</v>
      </c>
      <c r="F36" s="197">
        <v>0</v>
      </c>
      <c r="G36" s="134">
        <v>0</v>
      </c>
      <c r="H36" s="197">
        <v>0</v>
      </c>
      <c r="I36" s="134">
        <v>5</v>
      </c>
      <c r="J36" s="197">
        <v>2</v>
      </c>
      <c r="K36" s="134">
        <v>14</v>
      </c>
      <c r="L36" s="197">
        <v>14</v>
      </c>
      <c r="M36" s="134">
        <v>59</v>
      </c>
      <c r="N36" s="197">
        <v>15</v>
      </c>
      <c r="O36" s="134">
        <v>78</v>
      </c>
      <c r="P36" s="197">
        <v>31</v>
      </c>
      <c r="Q36" s="134">
        <v>109</v>
      </c>
    </row>
    <row r="37" spans="2:19" ht="41.25" customHeight="1" thickTop="1" thickBot="1" x14ac:dyDescent="0.3">
      <c r="B37" s="205" t="s">
        <v>53</v>
      </c>
      <c r="C37" s="137">
        <v>0</v>
      </c>
      <c r="D37" s="201">
        <v>0</v>
      </c>
      <c r="E37" s="137">
        <v>1</v>
      </c>
      <c r="F37" s="201">
        <v>2</v>
      </c>
      <c r="G37" s="137">
        <v>0</v>
      </c>
      <c r="H37" s="201">
        <v>0</v>
      </c>
      <c r="I37" s="137">
        <v>4</v>
      </c>
      <c r="J37" s="201">
        <v>0</v>
      </c>
      <c r="K37" s="137">
        <v>10</v>
      </c>
      <c r="L37" s="201">
        <v>0</v>
      </c>
      <c r="M37" s="137">
        <v>71</v>
      </c>
      <c r="N37" s="201">
        <v>7</v>
      </c>
      <c r="O37" s="137">
        <v>86</v>
      </c>
      <c r="P37" s="201">
        <v>9</v>
      </c>
      <c r="Q37" s="137">
        <v>95</v>
      </c>
    </row>
    <row r="38" spans="2:19" ht="17.25" thickTop="1" thickBot="1" x14ac:dyDescent="0.3">
      <c r="B38" s="196" t="s">
        <v>76</v>
      </c>
      <c r="C38" s="134">
        <v>0</v>
      </c>
      <c r="D38" s="197">
        <v>0</v>
      </c>
      <c r="E38" s="134">
        <v>1</v>
      </c>
      <c r="F38" s="197">
        <v>1</v>
      </c>
      <c r="G38" s="134">
        <v>0</v>
      </c>
      <c r="H38" s="197">
        <v>0</v>
      </c>
      <c r="I38" s="134">
        <v>4</v>
      </c>
      <c r="J38" s="197">
        <v>0</v>
      </c>
      <c r="K38" s="134">
        <v>10</v>
      </c>
      <c r="L38" s="197">
        <v>0</v>
      </c>
      <c r="M38" s="134">
        <v>71</v>
      </c>
      <c r="N38" s="197">
        <v>7</v>
      </c>
      <c r="O38" s="134">
        <v>86</v>
      </c>
      <c r="P38" s="197">
        <v>8</v>
      </c>
      <c r="Q38" s="134">
        <v>94</v>
      </c>
    </row>
    <row r="39" spans="2:19" ht="17.25" thickTop="1" thickBot="1" x14ac:dyDescent="0.3">
      <c r="B39" s="196" t="s">
        <v>55</v>
      </c>
      <c r="C39" s="134">
        <v>0</v>
      </c>
      <c r="D39" s="197">
        <v>0</v>
      </c>
      <c r="E39" s="134">
        <v>0</v>
      </c>
      <c r="F39" s="197">
        <v>0</v>
      </c>
      <c r="G39" s="134">
        <v>0</v>
      </c>
      <c r="H39" s="197">
        <v>0</v>
      </c>
      <c r="I39" s="134">
        <v>0</v>
      </c>
      <c r="J39" s="197">
        <v>0</v>
      </c>
      <c r="K39" s="134">
        <v>0</v>
      </c>
      <c r="L39" s="197">
        <v>0</v>
      </c>
      <c r="M39" s="134">
        <v>0</v>
      </c>
      <c r="N39" s="197">
        <v>0</v>
      </c>
      <c r="O39" s="134">
        <v>0</v>
      </c>
      <c r="P39" s="197">
        <v>0</v>
      </c>
      <c r="Q39" s="134">
        <v>0</v>
      </c>
    </row>
    <row r="40" spans="2:19" ht="17.25" thickTop="1" thickBot="1" x14ac:dyDescent="0.3">
      <c r="B40" s="196" t="s">
        <v>56</v>
      </c>
      <c r="C40" s="134">
        <v>0</v>
      </c>
      <c r="D40" s="197">
        <v>0</v>
      </c>
      <c r="E40" s="134">
        <v>0</v>
      </c>
      <c r="F40" s="197">
        <v>1</v>
      </c>
      <c r="G40" s="134">
        <v>0</v>
      </c>
      <c r="H40" s="197">
        <v>0</v>
      </c>
      <c r="I40" s="134">
        <v>0</v>
      </c>
      <c r="J40" s="197">
        <v>0</v>
      </c>
      <c r="K40" s="134">
        <v>0</v>
      </c>
      <c r="L40" s="197">
        <v>0</v>
      </c>
      <c r="M40" s="134">
        <v>0</v>
      </c>
      <c r="N40" s="197">
        <v>0</v>
      </c>
      <c r="O40" s="134">
        <v>0</v>
      </c>
      <c r="P40" s="197">
        <v>1</v>
      </c>
      <c r="Q40" s="134">
        <v>1</v>
      </c>
    </row>
    <row r="41" spans="2:19" ht="17.25" thickTop="1" thickBot="1" x14ac:dyDescent="0.3">
      <c r="B41" s="205" t="s">
        <v>57</v>
      </c>
      <c r="C41" s="137">
        <v>0</v>
      </c>
      <c r="D41" s="201">
        <v>2</v>
      </c>
      <c r="E41" s="137">
        <v>3</v>
      </c>
      <c r="F41" s="201">
        <v>3</v>
      </c>
      <c r="G41" s="137">
        <v>1</v>
      </c>
      <c r="H41" s="201">
        <v>1</v>
      </c>
      <c r="I41" s="137">
        <v>12</v>
      </c>
      <c r="J41" s="201">
        <v>22</v>
      </c>
      <c r="K41" s="137">
        <v>56</v>
      </c>
      <c r="L41" s="201">
        <v>112</v>
      </c>
      <c r="M41" s="137">
        <v>77</v>
      </c>
      <c r="N41" s="201">
        <v>81</v>
      </c>
      <c r="O41" s="137">
        <v>149</v>
      </c>
      <c r="P41" s="201">
        <v>221</v>
      </c>
      <c r="Q41" s="137">
        <v>370</v>
      </c>
    </row>
    <row r="42" spans="2:19" ht="17.25" thickTop="1" thickBot="1" x14ac:dyDescent="0.3">
      <c r="B42" s="196" t="s">
        <v>58</v>
      </c>
      <c r="C42" s="134">
        <v>0</v>
      </c>
      <c r="D42" s="197">
        <v>0</v>
      </c>
      <c r="E42" s="134">
        <v>0</v>
      </c>
      <c r="F42" s="197">
        <v>0</v>
      </c>
      <c r="G42" s="134">
        <v>1</v>
      </c>
      <c r="H42" s="197">
        <v>0</v>
      </c>
      <c r="I42" s="134">
        <v>2</v>
      </c>
      <c r="J42" s="197">
        <v>0</v>
      </c>
      <c r="K42" s="134">
        <v>2</v>
      </c>
      <c r="L42" s="197">
        <v>12</v>
      </c>
      <c r="M42" s="134">
        <v>13</v>
      </c>
      <c r="N42" s="197">
        <v>19</v>
      </c>
      <c r="O42" s="134">
        <v>18</v>
      </c>
      <c r="P42" s="197">
        <v>31</v>
      </c>
      <c r="Q42" s="134">
        <v>49</v>
      </c>
    </row>
    <row r="43" spans="2:19" ht="17.25" thickTop="1" thickBot="1" x14ac:dyDescent="0.3">
      <c r="B43" s="196" t="s">
        <v>59</v>
      </c>
      <c r="C43" s="134">
        <v>0</v>
      </c>
      <c r="D43" s="197">
        <v>1</v>
      </c>
      <c r="E43" s="134">
        <v>1</v>
      </c>
      <c r="F43" s="197">
        <v>2</v>
      </c>
      <c r="G43" s="134">
        <v>0</v>
      </c>
      <c r="H43" s="197">
        <v>0</v>
      </c>
      <c r="I43" s="134">
        <v>7</v>
      </c>
      <c r="J43" s="197">
        <v>15</v>
      </c>
      <c r="K43" s="134">
        <v>47</v>
      </c>
      <c r="L43" s="197">
        <v>73</v>
      </c>
      <c r="M43" s="134">
        <v>43</v>
      </c>
      <c r="N43" s="197">
        <v>36</v>
      </c>
      <c r="O43" s="134">
        <v>98</v>
      </c>
      <c r="P43" s="197">
        <v>127</v>
      </c>
      <c r="Q43" s="134">
        <v>225</v>
      </c>
    </row>
    <row r="44" spans="2:19" ht="17.25" thickTop="1" thickBot="1" x14ac:dyDescent="0.3">
      <c r="B44" s="196" t="s">
        <v>60</v>
      </c>
      <c r="C44" s="134">
        <v>0</v>
      </c>
      <c r="D44" s="197">
        <v>1</v>
      </c>
      <c r="E44" s="134">
        <v>2</v>
      </c>
      <c r="F44" s="197">
        <v>1</v>
      </c>
      <c r="G44" s="134">
        <v>0</v>
      </c>
      <c r="H44" s="197">
        <v>1</v>
      </c>
      <c r="I44" s="134">
        <v>3</v>
      </c>
      <c r="J44" s="197">
        <v>7</v>
      </c>
      <c r="K44" s="134">
        <v>7</v>
      </c>
      <c r="L44" s="197">
        <v>27</v>
      </c>
      <c r="M44" s="134">
        <v>21</v>
      </c>
      <c r="N44" s="197">
        <v>26</v>
      </c>
      <c r="O44" s="134">
        <v>33</v>
      </c>
      <c r="P44" s="197">
        <v>63</v>
      </c>
      <c r="Q44" s="134">
        <v>96</v>
      </c>
    </row>
    <row r="45" spans="2:19" ht="17.25" thickTop="1" thickBot="1" x14ac:dyDescent="0.3">
      <c r="B45" s="200" t="s">
        <v>61</v>
      </c>
      <c r="C45" s="137">
        <v>1</v>
      </c>
      <c r="D45" s="201">
        <v>2</v>
      </c>
      <c r="E45" s="137">
        <v>0</v>
      </c>
      <c r="F45" s="201">
        <v>0</v>
      </c>
      <c r="G45" s="137">
        <v>0</v>
      </c>
      <c r="H45" s="201">
        <v>0</v>
      </c>
      <c r="I45" s="137">
        <v>1</v>
      </c>
      <c r="J45" s="201">
        <v>0</v>
      </c>
      <c r="K45" s="137">
        <v>28</v>
      </c>
      <c r="L45" s="201">
        <v>18</v>
      </c>
      <c r="M45" s="137">
        <v>195</v>
      </c>
      <c r="N45" s="201">
        <v>53</v>
      </c>
      <c r="O45" s="137">
        <v>225</v>
      </c>
      <c r="P45" s="201">
        <v>73</v>
      </c>
      <c r="Q45" s="137">
        <v>298</v>
      </c>
    </row>
    <row r="46" spans="2:19" ht="17.25" thickTop="1" thickBot="1" x14ac:dyDescent="0.3">
      <c r="B46" s="196" t="s">
        <v>62</v>
      </c>
      <c r="C46" s="135">
        <v>1</v>
      </c>
      <c r="D46" s="207">
        <v>2</v>
      </c>
      <c r="E46" s="135">
        <v>0</v>
      </c>
      <c r="F46" s="207">
        <v>0</v>
      </c>
      <c r="G46" s="135">
        <v>0</v>
      </c>
      <c r="H46" s="207">
        <v>0</v>
      </c>
      <c r="I46" s="135">
        <v>1</v>
      </c>
      <c r="J46" s="207">
        <v>0</v>
      </c>
      <c r="K46" s="135">
        <v>28</v>
      </c>
      <c r="L46" s="207">
        <v>18</v>
      </c>
      <c r="M46" s="135">
        <v>195</v>
      </c>
      <c r="N46" s="207">
        <v>53</v>
      </c>
      <c r="O46" s="135">
        <v>225</v>
      </c>
      <c r="P46" s="207">
        <v>73</v>
      </c>
      <c r="Q46" s="135">
        <v>298</v>
      </c>
    </row>
    <row r="47" spans="2:19" ht="17.25" thickTop="1" thickBot="1" x14ac:dyDescent="0.3">
      <c r="B47" s="208" t="s">
        <v>63</v>
      </c>
      <c r="C47" s="136">
        <v>0</v>
      </c>
      <c r="D47" s="209">
        <v>1</v>
      </c>
      <c r="E47" s="136">
        <v>0</v>
      </c>
      <c r="F47" s="209">
        <v>0</v>
      </c>
      <c r="G47" s="136">
        <v>0</v>
      </c>
      <c r="H47" s="209">
        <v>0</v>
      </c>
      <c r="I47" s="136">
        <v>0</v>
      </c>
      <c r="J47" s="209">
        <v>5</v>
      </c>
      <c r="K47" s="136">
        <v>5</v>
      </c>
      <c r="L47" s="209">
        <v>20</v>
      </c>
      <c r="M47" s="136">
        <v>22</v>
      </c>
      <c r="N47" s="209">
        <v>42</v>
      </c>
      <c r="O47" s="136">
        <v>27</v>
      </c>
      <c r="P47" s="209">
        <v>68</v>
      </c>
      <c r="Q47" s="136">
        <v>95</v>
      </c>
      <c r="S47" s="303"/>
    </row>
    <row r="48" spans="2:19" ht="15" customHeight="1" thickTop="1" thickBot="1" x14ac:dyDescent="0.3">
      <c r="B48" s="210" t="s">
        <v>63</v>
      </c>
      <c r="C48" s="211">
        <v>0</v>
      </c>
      <c r="D48" s="212">
        <v>1</v>
      </c>
      <c r="E48" s="140">
        <v>0</v>
      </c>
      <c r="F48" s="212">
        <v>0</v>
      </c>
      <c r="G48" s="140">
        <v>0</v>
      </c>
      <c r="H48" s="212">
        <v>0</v>
      </c>
      <c r="I48" s="140">
        <v>0</v>
      </c>
      <c r="J48" s="212">
        <v>5</v>
      </c>
      <c r="K48" s="140">
        <v>5</v>
      </c>
      <c r="L48" s="212">
        <v>20</v>
      </c>
      <c r="M48" s="140">
        <v>22</v>
      </c>
      <c r="N48" s="212">
        <v>42</v>
      </c>
      <c r="O48" s="140">
        <v>27</v>
      </c>
      <c r="P48" s="212">
        <v>68</v>
      </c>
      <c r="Q48" s="140">
        <v>95</v>
      </c>
      <c r="S48" s="302"/>
    </row>
    <row r="49" spans="2:19" ht="19.5" thickBot="1" x14ac:dyDescent="0.3">
      <c r="B49" s="213" t="s">
        <v>73</v>
      </c>
      <c r="C49" s="141">
        <v>27</v>
      </c>
      <c r="D49" s="214">
        <v>67</v>
      </c>
      <c r="E49" s="141">
        <v>67</v>
      </c>
      <c r="F49" s="215">
        <v>194</v>
      </c>
      <c r="G49" s="141">
        <v>14</v>
      </c>
      <c r="H49" s="215">
        <v>14</v>
      </c>
      <c r="I49" s="141">
        <v>262</v>
      </c>
      <c r="J49" s="215">
        <v>545</v>
      </c>
      <c r="K49" s="141">
        <v>1688</v>
      </c>
      <c r="L49" s="215">
        <v>2065</v>
      </c>
      <c r="M49" s="141">
        <v>3610</v>
      </c>
      <c r="N49" s="215">
        <v>2276</v>
      </c>
      <c r="O49" s="141">
        <v>5668</v>
      </c>
      <c r="P49" s="215">
        <v>5161</v>
      </c>
      <c r="Q49" s="141">
        <v>10829</v>
      </c>
      <c r="S49" s="302"/>
    </row>
    <row r="50" spans="2:19" ht="15" customHeight="1" x14ac:dyDescent="0.25">
      <c r="B50" s="38"/>
      <c r="C50" s="305">
        <f>+(D49+F49+H49)/(C49+D49+E49+F49+G49)</f>
        <v>0.74525745257452569</v>
      </c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38"/>
    </row>
    <row r="51" spans="2:19" ht="15" customHeight="1" thickBot="1" x14ac:dyDescent="0.3">
      <c r="B51" s="38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38"/>
    </row>
    <row r="52" spans="2:19" ht="19.5" thickBot="1" x14ac:dyDescent="0.3">
      <c r="B52" s="83"/>
      <c r="C52" s="348" t="str">
        <f>C6</f>
        <v>Promedios Acumulados 2023-2 por Género</v>
      </c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8" t="s">
        <v>72</v>
      </c>
      <c r="P52" s="348"/>
      <c r="Q52" s="348" t="s">
        <v>73</v>
      </c>
    </row>
    <row r="53" spans="2:19" ht="15" customHeight="1" thickBot="1" x14ac:dyDescent="0.3">
      <c r="B53" s="348" t="s">
        <v>17</v>
      </c>
      <c r="C53" s="348" t="s">
        <v>18</v>
      </c>
      <c r="D53" s="348"/>
      <c r="E53" s="349" t="s">
        <v>19</v>
      </c>
      <c r="F53" s="349"/>
      <c r="G53" s="349" t="s">
        <v>20</v>
      </c>
      <c r="H53" s="349"/>
      <c r="I53" s="349" t="s">
        <v>21</v>
      </c>
      <c r="J53" s="349"/>
      <c r="K53" s="349" t="s">
        <v>22</v>
      </c>
      <c r="L53" s="349"/>
      <c r="M53" s="349" t="s">
        <v>23</v>
      </c>
      <c r="N53" s="349"/>
      <c r="O53" s="348"/>
      <c r="P53" s="348"/>
      <c r="Q53" s="348"/>
    </row>
    <row r="54" spans="2:19" ht="15.75" customHeight="1" thickBot="1" x14ac:dyDescent="0.3">
      <c r="B54" s="348"/>
      <c r="C54" s="66" t="s">
        <v>74</v>
      </c>
      <c r="D54" s="67" t="s">
        <v>75</v>
      </c>
      <c r="E54" s="66" t="s">
        <v>74</v>
      </c>
      <c r="F54" s="80" t="s">
        <v>75</v>
      </c>
      <c r="G54" s="66" t="s">
        <v>74</v>
      </c>
      <c r="H54" s="81" t="s">
        <v>75</v>
      </c>
      <c r="I54" s="66" t="s">
        <v>74</v>
      </c>
      <c r="J54" s="67" t="s">
        <v>75</v>
      </c>
      <c r="K54" s="66" t="s">
        <v>74</v>
      </c>
      <c r="L54" s="67" t="s">
        <v>75</v>
      </c>
      <c r="M54" s="66" t="s">
        <v>74</v>
      </c>
      <c r="N54" s="67" t="s">
        <v>75</v>
      </c>
      <c r="O54" s="66" t="s">
        <v>74</v>
      </c>
      <c r="P54" s="67" t="s">
        <v>75</v>
      </c>
      <c r="Q54" s="348"/>
    </row>
    <row r="55" spans="2:19" ht="16.5" thickBot="1" x14ac:dyDescent="0.3">
      <c r="B55" s="194" t="s">
        <v>25</v>
      </c>
      <c r="C55" s="216">
        <f t="shared" ref="C55:C67" si="0">IFERROR(C9/SUM(C9:D9),0)</f>
        <v>0.16666666666666666</v>
      </c>
      <c r="D55" s="217">
        <f t="shared" ref="D55:D90" si="1">IFERROR(D9/SUM(C9:D9),0)</f>
        <v>0.83333333333333337</v>
      </c>
      <c r="E55" s="216">
        <f t="shared" ref="E55:E90" si="2">IFERROR(E9/SUM(E9:F9),0)</f>
        <v>0.13043478260869565</v>
      </c>
      <c r="F55" s="217">
        <f t="shared" ref="F55:F90" si="3">IFERROR(F9/SUM(E9:F9),0)</f>
        <v>0.86956521739130432</v>
      </c>
      <c r="G55" s="216">
        <f t="shared" ref="G55:G90" si="4">IFERROR(G9/SUM(G9:H9),0)</f>
        <v>1</v>
      </c>
      <c r="H55" s="217">
        <f t="shared" ref="H55:H90" si="5">IFERROR(H9/SUM(G9:H9),0)</f>
        <v>0</v>
      </c>
      <c r="I55" s="216">
        <f t="shared" ref="I55:I90" si="6">IFERROR(I9/SUM(I9:J9),0)</f>
        <v>0.30555555555555558</v>
      </c>
      <c r="J55" s="217">
        <f t="shared" ref="J55:J90" si="7">IFERROR(J9/SUM(I9:J9),0)</f>
        <v>0.69444444444444442</v>
      </c>
      <c r="K55" s="216">
        <f t="shared" ref="K55:K90" si="8">IFERROR(K9/SUM(K9:L9),0)</f>
        <v>0.32014388489208634</v>
      </c>
      <c r="L55" s="217">
        <f t="shared" ref="L55:L90" si="9">IFERROR(L9/SUM(K9:L9),0)</f>
        <v>0.67985611510791366</v>
      </c>
      <c r="M55" s="216">
        <f t="shared" ref="M55:M90" si="10">IFERROR(M9/SUM(M9:N9),0)</f>
        <v>0.60159362549800799</v>
      </c>
      <c r="N55" s="217">
        <f t="shared" ref="N55:N90" si="11">IFERROR(N9/SUM(M9:N9),0)</f>
        <v>0.39840637450199201</v>
      </c>
      <c r="O55" s="216">
        <f t="shared" ref="O55:O90" si="12">IFERROR(O9/SUM(O9:P9),0)</f>
        <v>0.48561151079136688</v>
      </c>
      <c r="P55" s="217">
        <f t="shared" ref="P55:P90" si="13">IFERROR(P9/SUM(O9:P9),0)</f>
        <v>0.51438848920863312</v>
      </c>
      <c r="Q55" s="133">
        <f t="shared" ref="Q55:Q95" si="14">Q9</f>
        <v>1668</v>
      </c>
    </row>
    <row r="56" spans="2:19" ht="17.25" thickTop="1" thickBot="1" x14ac:dyDescent="0.3">
      <c r="B56" s="196" t="s">
        <v>26</v>
      </c>
      <c r="C56" s="88">
        <f t="shared" si="0"/>
        <v>0</v>
      </c>
      <c r="D56" s="89">
        <f t="shared" si="1"/>
        <v>1</v>
      </c>
      <c r="E56" s="88">
        <f t="shared" si="2"/>
        <v>0.15384615384615385</v>
      </c>
      <c r="F56" s="89">
        <f t="shared" si="3"/>
        <v>0.84615384615384615</v>
      </c>
      <c r="G56" s="88">
        <f t="shared" si="4"/>
        <v>0</v>
      </c>
      <c r="H56" s="89">
        <f t="shared" si="5"/>
        <v>0</v>
      </c>
      <c r="I56" s="88">
        <f t="shared" si="6"/>
        <v>0.34883720930232559</v>
      </c>
      <c r="J56" s="89">
        <f t="shared" si="7"/>
        <v>0.65116279069767447</v>
      </c>
      <c r="K56" s="88">
        <f t="shared" si="8"/>
        <v>0.25913621262458469</v>
      </c>
      <c r="L56" s="89">
        <f t="shared" si="9"/>
        <v>0.74086378737541525</v>
      </c>
      <c r="M56" s="88">
        <f t="shared" si="10"/>
        <v>0.52242744063324542</v>
      </c>
      <c r="N56" s="89">
        <f t="shared" si="11"/>
        <v>0.47757255936675463</v>
      </c>
      <c r="O56" s="88">
        <f t="shared" si="12"/>
        <v>0.39541160593792174</v>
      </c>
      <c r="P56" s="89">
        <f t="shared" si="13"/>
        <v>0.60458839406207832</v>
      </c>
      <c r="Q56" s="134">
        <f t="shared" si="14"/>
        <v>741</v>
      </c>
    </row>
    <row r="57" spans="2:19" ht="17.25" thickTop="1" thickBot="1" x14ac:dyDescent="0.3">
      <c r="B57" s="196" t="s">
        <v>27</v>
      </c>
      <c r="C57" s="88">
        <f t="shared" si="0"/>
        <v>0.2</v>
      </c>
      <c r="D57" s="89">
        <f t="shared" si="1"/>
        <v>0.8</v>
      </c>
      <c r="E57" s="88">
        <f t="shared" si="2"/>
        <v>0</v>
      </c>
      <c r="F57" s="89">
        <f t="shared" si="3"/>
        <v>1</v>
      </c>
      <c r="G57" s="88">
        <f t="shared" si="4"/>
        <v>0</v>
      </c>
      <c r="H57" s="89">
        <f t="shared" si="5"/>
        <v>0</v>
      </c>
      <c r="I57" s="88">
        <f t="shared" si="6"/>
        <v>0.15384615384615385</v>
      </c>
      <c r="J57" s="89">
        <f t="shared" si="7"/>
        <v>0.84615384615384615</v>
      </c>
      <c r="K57" s="88">
        <f t="shared" si="8"/>
        <v>0.34782608695652173</v>
      </c>
      <c r="L57" s="89">
        <f t="shared" si="9"/>
        <v>0.65217391304347827</v>
      </c>
      <c r="M57" s="88">
        <f t="shared" si="10"/>
        <v>0.67836257309941517</v>
      </c>
      <c r="N57" s="89">
        <f t="shared" si="11"/>
        <v>0.32163742690058478</v>
      </c>
      <c r="O57" s="88">
        <f t="shared" si="12"/>
        <v>0.58309455587392545</v>
      </c>
      <c r="P57" s="89">
        <f t="shared" si="13"/>
        <v>0.4169054441260745</v>
      </c>
      <c r="Q57" s="134">
        <f t="shared" si="14"/>
        <v>698</v>
      </c>
    </row>
    <row r="58" spans="2:19" ht="17.25" thickTop="1" thickBot="1" x14ac:dyDescent="0.3">
      <c r="B58" s="196" t="s">
        <v>28</v>
      </c>
      <c r="C58" s="90">
        <f t="shared" si="0"/>
        <v>0.5</v>
      </c>
      <c r="D58" s="91">
        <f t="shared" si="1"/>
        <v>0.5</v>
      </c>
      <c r="E58" s="90">
        <f t="shared" si="2"/>
        <v>0.25</v>
      </c>
      <c r="F58" s="91">
        <f t="shared" si="3"/>
        <v>0.75</v>
      </c>
      <c r="G58" s="90">
        <f t="shared" si="4"/>
        <v>1</v>
      </c>
      <c r="H58" s="91">
        <f t="shared" si="5"/>
        <v>0</v>
      </c>
      <c r="I58" s="90">
        <f t="shared" si="6"/>
        <v>0.3125</v>
      </c>
      <c r="J58" s="91">
        <f t="shared" si="7"/>
        <v>0.6875</v>
      </c>
      <c r="K58" s="90">
        <f t="shared" si="8"/>
        <v>0.46808510638297873</v>
      </c>
      <c r="L58" s="91">
        <f t="shared" si="9"/>
        <v>0.53191489361702127</v>
      </c>
      <c r="M58" s="90">
        <f t="shared" si="10"/>
        <v>0.5178571428571429</v>
      </c>
      <c r="N58" s="91">
        <f t="shared" si="11"/>
        <v>0.48214285714285715</v>
      </c>
      <c r="O58" s="90">
        <f t="shared" si="12"/>
        <v>0.48034934497816595</v>
      </c>
      <c r="P58" s="91">
        <f t="shared" si="13"/>
        <v>0.51965065502183405</v>
      </c>
      <c r="Q58" s="135">
        <f t="shared" si="14"/>
        <v>229</v>
      </c>
    </row>
    <row r="59" spans="2:19" ht="39" customHeight="1" thickTop="1" thickBot="1" x14ac:dyDescent="0.3">
      <c r="B59" s="218" t="s">
        <v>65</v>
      </c>
      <c r="C59" s="92">
        <f t="shared" si="0"/>
        <v>0.52941176470588236</v>
      </c>
      <c r="D59" s="93">
        <f t="shared" si="1"/>
        <v>0.47058823529411764</v>
      </c>
      <c r="E59" s="92">
        <f t="shared" si="2"/>
        <v>0.42307692307692307</v>
      </c>
      <c r="F59" s="93">
        <f t="shared" si="3"/>
        <v>0.57692307692307687</v>
      </c>
      <c r="G59" s="92">
        <f>IFERROR(G13/SUM(G13:H13),0)</f>
        <v>0.8</v>
      </c>
      <c r="H59" s="93">
        <f t="shared" si="5"/>
        <v>0.2</v>
      </c>
      <c r="I59" s="92">
        <f t="shared" si="6"/>
        <v>0.47499999999999998</v>
      </c>
      <c r="J59" s="93">
        <f t="shared" si="7"/>
        <v>0.52500000000000002</v>
      </c>
      <c r="K59" s="92">
        <f t="shared" si="8"/>
        <v>0.57627118644067798</v>
      </c>
      <c r="L59" s="93">
        <f t="shared" si="9"/>
        <v>0.42372881355932202</v>
      </c>
      <c r="M59" s="92">
        <f t="shared" si="10"/>
        <v>0.6912751677852349</v>
      </c>
      <c r="N59" s="93">
        <f t="shared" si="11"/>
        <v>0.3087248322147651</v>
      </c>
      <c r="O59" s="92">
        <f t="shared" si="12"/>
        <v>0.6289424860853432</v>
      </c>
      <c r="P59" s="93">
        <f t="shared" si="13"/>
        <v>0.37105751391465674</v>
      </c>
      <c r="Q59" s="136">
        <f t="shared" si="14"/>
        <v>1078</v>
      </c>
    </row>
    <row r="60" spans="2:19" ht="17.25" thickTop="1" thickBot="1" x14ac:dyDescent="0.3">
      <c r="B60" s="196" t="s">
        <v>30</v>
      </c>
      <c r="C60" s="88">
        <f t="shared" si="0"/>
        <v>0.5</v>
      </c>
      <c r="D60" s="89">
        <f t="shared" si="1"/>
        <v>0.5</v>
      </c>
      <c r="E60" s="88">
        <f t="shared" si="2"/>
        <v>0.41666666666666669</v>
      </c>
      <c r="F60" s="89">
        <f t="shared" si="3"/>
        <v>0.58333333333333337</v>
      </c>
      <c r="G60" s="88">
        <f t="shared" si="4"/>
        <v>0.8</v>
      </c>
      <c r="H60" s="89">
        <f t="shared" si="5"/>
        <v>0.2</v>
      </c>
      <c r="I60" s="88">
        <f t="shared" si="6"/>
        <v>0.51428571428571423</v>
      </c>
      <c r="J60" s="89">
        <f t="shared" si="7"/>
        <v>0.48571428571428571</v>
      </c>
      <c r="K60" s="88">
        <f t="shared" si="8"/>
        <v>0.57718120805369133</v>
      </c>
      <c r="L60" s="89">
        <f t="shared" si="9"/>
        <v>0.42281879194630873</v>
      </c>
      <c r="M60" s="88">
        <f t="shared" si="10"/>
        <v>0.64026402640264024</v>
      </c>
      <c r="N60" s="89">
        <f t="shared" si="11"/>
        <v>0.35973597359735976</v>
      </c>
      <c r="O60" s="88">
        <f t="shared" si="12"/>
        <v>0.59243697478991597</v>
      </c>
      <c r="P60" s="89">
        <f t="shared" si="13"/>
        <v>0.40756302521008403</v>
      </c>
      <c r="Q60" s="134">
        <f t="shared" si="14"/>
        <v>714</v>
      </c>
    </row>
    <row r="61" spans="2:19" ht="17.25" thickTop="1" thickBot="1" x14ac:dyDescent="0.3">
      <c r="B61" s="196" t="s">
        <v>31</v>
      </c>
      <c r="C61" s="88">
        <f t="shared" si="0"/>
        <v>0</v>
      </c>
      <c r="D61" s="89">
        <f t="shared" si="1"/>
        <v>1</v>
      </c>
      <c r="E61" s="88">
        <f t="shared" si="2"/>
        <v>0.5</v>
      </c>
      <c r="F61" s="89">
        <f t="shared" si="3"/>
        <v>0.5</v>
      </c>
      <c r="G61" s="88">
        <f t="shared" si="4"/>
        <v>0</v>
      </c>
      <c r="H61" s="89">
        <f t="shared" si="5"/>
        <v>0</v>
      </c>
      <c r="I61" s="88">
        <f t="shared" si="6"/>
        <v>0.5</v>
      </c>
      <c r="J61" s="89">
        <f t="shared" si="7"/>
        <v>0.5</v>
      </c>
      <c r="K61" s="88">
        <f t="shared" si="8"/>
        <v>0.5</v>
      </c>
      <c r="L61" s="89">
        <f t="shared" si="9"/>
        <v>0.5</v>
      </c>
      <c r="M61" s="88">
        <f t="shared" si="10"/>
        <v>0.58695652173913049</v>
      </c>
      <c r="N61" s="89">
        <f t="shared" si="11"/>
        <v>0.41304347826086957</v>
      </c>
      <c r="O61" s="88">
        <f t="shared" si="12"/>
        <v>0.56000000000000005</v>
      </c>
      <c r="P61" s="89">
        <f t="shared" si="13"/>
        <v>0.44</v>
      </c>
      <c r="Q61" s="134">
        <f t="shared" si="14"/>
        <v>125</v>
      </c>
    </row>
    <row r="62" spans="2:19" ht="17.25" thickTop="1" thickBot="1" x14ac:dyDescent="0.3">
      <c r="B62" s="196" t="s">
        <v>32</v>
      </c>
      <c r="C62" s="88">
        <f t="shared" si="0"/>
        <v>1</v>
      </c>
      <c r="D62" s="89">
        <f t="shared" si="1"/>
        <v>0</v>
      </c>
      <c r="E62" s="88">
        <f t="shared" si="2"/>
        <v>0</v>
      </c>
      <c r="F62" s="89">
        <f t="shared" si="3"/>
        <v>0</v>
      </c>
      <c r="G62" s="88">
        <f t="shared" si="4"/>
        <v>0</v>
      </c>
      <c r="H62" s="89">
        <f t="shared" si="5"/>
        <v>0</v>
      </c>
      <c r="I62" s="88">
        <f t="shared" si="6"/>
        <v>0</v>
      </c>
      <c r="J62" s="89">
        <f t="shared" si="7"/>
        <v>1</v>
      </c>
      <c r="K62" s="88">
        <f t="shared" si="8"/>
        <v>0.6333333333333333</v>
      </c>
      <c r="L62" s="89">
        <f t="shared" si="9"/>
        <v>0.36666666666666664</v>
      </c>
      <c r="M62" s="88">
        <f t="shared" si="10"/>
        <v>0.8159203980099502</v>
      </c>
      <c r="N62" s="89">
        <f t="shared" si="11"/>
        <v>0.18407960199004975</v>
      </c>
      <c r="O62" s="88">
        <f t="shared" si="12"/>
        <v>0.77405857740585771</v>
      </c>
      <c r="P62" s="89">
        <f t="shared" si="13"/>
        <v>0.22594142259414227</v>
      </c>
      <c r="Q62" s="134">
        <f t="shared" si="14"/>
        <v>239</v>
      </c>
    </row>
    <row r="63" spans="2:19" ht="17.25" thickTop="1" thickBot="1" x14ac:dyDescent="0.3">
      <c r="B63" s="200" t="s">
        <v>33</v>
      </c>
      <c r="C63" s="94">
        <f t="shared" si="0"/>
        <v>0.63636363636363635</v>
      </c>
      <c r="D63" s="95">
        <f t="shared" si="1"/>
        <v>0.36363636363636365</v>
      </c>
      <c r="E63" s="94">
        <f t="shared" si="2"/>
        <v>0.40909090909090912</v>
      </c>
      <c r="F63" s="95">
        <f t="shared" si="3"/>
        <v>0.59090909090909094</v>
      </c>
      <c r="G63" s="94">
        <f t="shared" si="4"/>
        <v>0.8</v>
      </c>
      <c r="H63" s="95">
        <f t="shared" si="5"/>
        <v>0.2</v>
      </c>
      <c r="I63" s="94">
        <f t="shared" si="6"/>
        <v>0.58407079646017701</v>
      </c>
      <c r="J63" s="95">
        <f t="shared" si="7"/>
        <v>0.41592920353982299</v>
      </c>
      <c r="K63" s="94">
        <f t="shared" si="8"/>
        <v>0.62729357798165142</v>
      </c>
      <c r="L63" s="95">
        <f t="shared" si="9"/>
        <v>0.37270642201834864</v>
      </c>
      <c r="M63" s="94">
        <f t="shared" si="10"/>
        <v>0.62941176470588234</v>
      </c>
      <c r="N63" s="95">
        <f t="shared" si="11"/>
        <v>0.37058823529411766</v>
      </c>
      <c r="O63" s="94">
        <f t="shared" si="12"/>
        <v>0.62110817941952512</v>
      </c>
      <c r="P63" s="95">
        <f t="shared" si="13"/>
        <v>0.37889182058047494</v>
      </c>
      <c r="Q63" s="137">
        <f t="shared" si="14"/>
        <v>1895</v>
      </c>
    </row>
    <row r="64" spans="2:19" ht="17.25" thickTop="1" thickBot="1" x14ac:dyDescent="0.3">
      <c r="B64" s="196" t="s">
        <v>34</v>
      </c>
      <c r="C64" s="88">
        <f t="shared" si="0"/>
        <v>0.25</v>
      </c>
      <c r="D64" s="89">
        <f t="shared" si="1"/>
        <v>0.75</v>
      </c>
      <c r="E64" s="88">
        <f t="shared" si="2"/>
        <v>0.31034482758620691</v>
      </c>
      <c r="F64" s="89">
        <f t="shared" si="3"/>
        <v>0.68965517241379315</v>
      </c>
      <c r="G64" s="88">
        <f t="shared" si="4"/>
        <v>1</v>
      </c>
      <c r="H64" s="89">
        <f t="shared" si="5"/>
        <v>0</v>
      </c>
      <c r="I64" s="88">
        <f t="shared" si="6"/>
        <v>0.56521739130434778</v>
      </c>
      <c r="J64" s="89">
        <f t="shared" si="7"/>
        <v>0.43478260869565216</v>
      </c>
      <c r="K64" s="88">
        <f t="shared" si="8"/>
        <v>0.57552870090634445</v>
      </c>
      <c r="L64" s="89">
        <f t="shared" si="9"/>
        <v>0.42447129909365561</v>
      </c>
      <c r="M64" s="88">
        <f t="shared" si="10"/>
        <v>0.5977653631284916</v>
      </c>
      <c r="N64" s="89">
        <f t="shared" si="11"/>
        <v>0.4022346368715084</v>
      </c>
      <c r="O64" s="88">
        <f t="shared" si="12"/>
        <v>0.58057990559676331</v>
      </c>
      <c r="P64" s="89">
        <f t="shared" si="13"/>
        <v>0.41942009440323669</v>
      </c>
      <c r="Q64" s="134">
        <f t="shared" si="14"/>
        <v>1483</v>
      </c>
    </row>
    <row r="65" spans="2:17" ht="17.25" thickTop="1" thickBot="1" x14ac:dyDescent="0.3">
      <c r="B65" s="196" t="s">
        <v>35</v>
      </c>
      <c r="C65" s="88">
        <f t="shared" si="0"/>
        <v>1</v>
      </c>
      <c r="D65" s="89">
        <f t="shared" si="1"/>
        <v>0</v>
      </c>
      <c r="E65" s="88">
        <f t="shared" si="2"/>
        <v>1</v>
      </c>
      <c r="F65" s="89">
        <f t="shared" si="3"/>
        <v>0</v>
      </c>
      <c r="G65" s="88">
        <f t="shared" si="4"/>
        <v>0</v>
      </c>
      <c r="H65" s="89">
        <f t="shared" si="5"/>
        <v>0</v>
      </c>
      <c r="I65" s="88">
        <f t="shared" si="6"/>
        <v>1</v>
      </c>
      <c r="J65" s="89">
        <f t="shared" si="7"/>
        <v>0</v>
      </c>
      <c r="K65" s="88">
        <f t="shared" si="8"/>
        <v>0.86363636363636365</v>
      </c>
      <c r="L65" s="89">
        <f t="shared" si="9"/>
        <v>0.13636363636363635</v>
      </c>
      <c r="M65" s="88">
        <f t="shared" si="10"/>
        <v>0.859375</v>
      </c>
      <c r="N65" s="89">
        <f t="shared" si="11"/>
        <v>0.140625</v>
      </c>
      <c r="O65" s="88">
        <f t="shared" si="12"/>
        <v>0.86956521739130432</v>
      </c>
      <c r="P65" s="89">
        <f t="shared" si="13"/>
        <v>0.13043478260869565</v>
      </c>
      <c r="Q65" s="134">
        <f t="shared" si="14"/>
        <v>184</v>
      </c>
    </row>
    <row r="66" spans="2:17" ht="17.25" thickTop="1" thickBot="1" x14ac:dyDescent="0.3">
      <c r="B66" s="196" t="s">
        <v>36</v>
      </c>
      <c r="C66" s="88">
        <f t="shared" si="0"/>
        <v>0.75</v>
      </c>
      <c r="D66" s="89">
        <f t="shared" si="1"/>
        <v>0.25</v>
      </c>
      <c r="E66" s="88">
        <f t="shared" si="2"/>
        <v>0.53846153846153844</v>
      </c>
      <c r="F66" s="89">
        <f t="shared" si="3"/>
        <v>0.46153846153846156</v>
      </c>
      <c r="G66" s="88">
        <f t="shared" si="4"/>
        <v>0.5</v>
      </c>
      <c r="H66" s="89">
        <f t="shared" si="5"/>
        <v>0.5</v>
      </c>
      <c r="I66" s="88">
        <f t="shared" si="6"/>
        <v>0.5641025641025641</v>
      </c>
      <c r="J66" s="89">
        <f t="shared" si="7"/>
        <v>0.4358974358974359</v>
      </c>
      <c r="K66" s="88">
        <f t="shared" si="8"/>
        <v>0.71</v>
      </c>
      <c r="L66" s="89">
        <f t="shared" si="9"/>
        <v>0.28999999999999998</v>
      </c>
      <c r="M66" s="88">
        <f t="shared" si="10"/>
        <v>0.74285714285714288</v>
      </c>
      <c r="N66" s="89">
        <f t="shared" si="11"/>
        <v>0.25714285714285712</v>
      </c>
      <c r="O66" s="88">
        <f t="shared" si="12"/>
        <v>0.68421052631578949</v>
      </c>
      <c r="P66" s="89">
        <f t="shared" si="13"/>
        <v>0.31578947368421051</v>
      </c>
      <c r="Q66" s="134">
        <f t="shared" si="14"/>
        <v>228</v>
      </c>
    </row>
    <row r="67" spans="2:17" ht="17.25" thickTop="1" thickBot="1" x14ac:dyDescent="0.3">
      <c r="B67" s="202" t="s">
        <v>37</v>
      </c>
      <c r="C67" s="86">
        <f t="shared" si="0"/>
        <v>0.12820512820512819</v>
      </c>
      <c r="D67" s="87">
        <f t="shared" si="1"/>
        <v>0.87179487179487181</v>
      </c>
      <c r="E67" s="86">
        <f t="shared" si="2"/>
        <v>0.18181818181818182</v>
      </c>
      <c r="F67" s="87">
        <f t="shared" si="3"/>
        <v>0.81818181818181823</v>
      </c>
      <c r="G67" s="86">
        <f t="shared" si="4"/>
        <v>0.23076923076923078</v>
      </c>
      <c r="H67" s="87">
        <f t="shared" si="5"/>
        <v>0.76923076923076927</v>
      </c>
      <c r="I67" s="86">
        <f t="shared" si="6"/>
        <v>0.2099056603773585</v>
      </c>
      <c r="J67" s="87">
        <f t="shared" si="7"/>
        <v>0.79009433962264153</v>
      </c>
      <c r="K67" s="86">
        <f t="shared" si="8"/>
        <v>0.29288702928870292</v>
      </c>
      <c r="L67" s="87">
        <f t="shared" si="9"/>
        <v>0.70711297071129708</v>
      </c>
      <c r="M67" s="86">
        <f t="shared" si="10"/>
        <v>0.320578231292517</v>
      </c>
      <c r="N67" s="87">
        <f t="shared" si="11"/>
        <v>0.67942176870748294</v>
      </c>
      <c r="O67" s="86">
        <f t="shared" si="12"/>
        <v>0.28465928163813359</v>
      </c>
      <c r="P67" s="87">
        <f t="shared" si="13"/>
        <v>0.71534071836186641</v>
      </c>
      <c r="Q67" s="138">
        <f t="shared" si="14"/>
        <v>2979</v>
      </c>
    </row>
    <row r="68" spans="2:17" ht="17.25" thickTop="1" thickBot="1" x14ac:dyDescent="0.3">
      <c r="B68" s="203" t="s">
        <v>38</v>
      </c>
      <c r="C68" s="96">
        <f t="shared" ref="C68:C90" si="15">IFERROR(C22/SUM(C22:D22),0)</f>
        <v>7.6923076923076927E-2</v>
      </c>
      <c r="D68" s="97">
        <f t="shared" si="1"/>
        <v>0.92307692307692313</v>
      </c>
      <c r="E68" s="96">
        <f t="shared" si="2"/>
        <v>0.2857142857142857</v>
      </c>
      <c r="F68" s="97">
        <f t="shared" si="3"/>
        <v>0.7142857142857143</v>
      </c>
      <c r="G68" s="96">
        <f t="shared" si="4"/>
        <v>0.25</v>
      </c>
      <c r="H68" s="97">
        <f t="shared" si="5"/>
        <v>0.75</v>
      </c>
      <c r="I68" s="96">
        <f t="shared" si="6"/>
        <v>0.26</v>
      </c>
      <c r="J68" s="97">
        <f t="shared" si="7"/>
        <v>0.74</v>
      </c>
      <c r="K68" s="96">
        <f t="shared" si="8"/>
        <v>0.27459016393442626</v>
      </c>
      <c r="L68" s="97">
        <f t="shared" si="9"/>
        <v>0.72540983606557374</v>
      </c>
      <c r="M68" s="96">
        <f t="shared" si="10"/>
        <v>0.36885245901639346</v>
      </c>
      <c r="N68" s="97">
        <f t="shared" si="11"/>
        <v>0.63114754098360659</v>
      </c>
      <c r="O68" s="96">
        <f t="shared" si="12"/>
        <v>0.3046875</v>
      </c>
      <c r="P68" s="97">
        <f t="shared" si="13"/>
        <v>0.6953125</v>
      </c>
      <c r="Q68" s="139">
        <f t="shared" si="14"/>
        <v>640</v>
      </c>
    </row>
    <row r="69" spans="2:17" ht="17.25" thickTop="1" thickBot="1" x14ac:dyDescent="0.3">
      <c r="B69" s="196" t="s">
        <v>39</v>
      </c>
      <c r="C69" s="88">
        <f t="shared" si="15"/>
        <v>9.0909090909090912E-2</v>
      </c>
      <c r="D69" s="89">
        <f t="shared" si="1"/>
        <v>0.90909090909090906</v>
      </c>
      <c r="E69" s="88">
        <f t="shared" si="2"/>
        <v>0.13953488372093023</v>
      </c>
      <c r="F69" s="89">
        <f t="shared" si="3"/>
        <v>0.86046511627906974</v>
      </c>
      <c r="G69" s="88">
        <f t="shared" si="4"/>
        <v>0</v>
      </c>
      <c r="H69" s="89">
        <f t="shared" si="5"/>
        <v>1</v>
      </c>
      <c r="I69" s="88">
        <f t="shared" si="6"/>
        <v>7.9545454545454544E-2</v>
      </c>
      <c r="J69" s="89">
        <f t="shared" si="7"/>
        <v>0.92045454545454541</v>
      </c>
      <c r="K69" s="88">
        <f t="shared" si="8"/>
        <v>0.20408163265306123</v>
      </c>
      <c r="L69" s="89">
        <f t="shared" si="9"/>
        <v>0.79591836734693877</v>
      </c>
      <c r="M69" s="88">
        <f t="shared" si="10"/>
        <v>0.1912751677852349</v>
      </c>
      <c r="N69" s="89">
        <f t="shared" si="11"/>
        <v>0.8087248322147651</v>
      </c>
      <c r="O69" s="88">
        <f t="shared" si="12"/>
        <v>0.17638483965014579</v>
      </c>
      <c r="P69" s="89">
        <f t="shared" si="13"/>
        <v>0.82361516034985427</v>
      </c>
      <c r="Q69" s="134">
        <f t="shared" si="14"/>
        <v>686</v>
      </c>
    </row>
    <row r="70" spans="2:17" ht="17.25" thickTop="1" thickBot="1" x14ac:dyDescent="0.3">
      <c r="B70" s="196" t="s">
        <v>40</v>
      </c>
      <c r="C70" s="88">
        <f t="shared" si="15"/>
        <v>0.5</v>
      </c>
      <c r="D70" s="89">
        <f t="shared" si="1"/>
        <v>0.5</v>
      </c>
      <c r="E70" s="88">
        <f t="shared" si="2"/>
        <v>0</v>
      </c>
      <c r="F70" s="89">
        <f t="shared" si="3"/>
        <v>1</v>
      </c>
      <c r="G70" s="88">
        <f t="shared" si="4"/>
        <v>1</v>
      </c>
      <c r="H70" s="89">
        <f t="shared" si="5"/>
        <v>0</v>
      </c>
      <c r="I70" s="88">
        <f t="shared" si="6"/>
        <v>0.13636363636363635</v>
      </c>
      <c r="J70" s="89">
        <f t="shared" si="7"/>
        <v>0.86363636363636365</v>
      </c>
      <c r="K70" s="88">
        <f t="shared" si="8"/>
        <v>0.26470588235294118</v>
      </c>
      <c r="L70" s="89">
        <f t="shared" si="9"/>
        <v>0.73529411764705888</v>
      </c>
      <c r="M70" s="88">
        <f t="shared" si="10"/>
        <v>0.25714285714285712</v>
      </c>
      <c r="N70" s="89">
        <f t="shared" si="11"/>
        <v>0.74285714285714288</v>
      </c>
      <c r="O70" s="88">
        <f t="shared" si="12"/>
        <v>0.24550898203592814</v>
      </c>
      <c r="P70" s="89">
        <f t="shared" si="13"/>
        <v>0.75449101796407181</v>
      </c>
      <c r="Q70" s="134">
        <f t="shared" si="14"/>
        <v>167</v>
      </c>
    </row>
    <row r="71" spans="2:17" ht="17.25" thickTop="1" thickBot="1" x14ac:dyDescent="0.3">
      <c r="B71" s="203" t="s">
        <v>41</v>
      </c>
      <c r="C71" s="96">
        <f t="shared" si="15"/>
        <v>0</v>
      </c>
      <c r="D71" s="97">
        <f t="shared" si="1"/>
        <v>1</v>
      </c>
      <c r="E71" s="96">
        <f t="shared" si="2"/>
        <v>0.2</v>
      </c>
      <c r="F71" s="97">
        <f t="shared" si="3"/>
        <v>0.8</v>
      </c>
      <c r="G71" s="96">
        <f t="shared" si="4"/>
        <v>0</v>
      </c>
      <c r="H71" s="97">
        <f t="shared" si="5"/>
        <v>1</v>
      </c>
      <c r="I71" s="96">
        <f t="shared" si="6"/>
        <v>4.1666666666666664E-2</v>
      </c>
      <c r="J71" s="97">
        <f t="shared" si="7"/>
        <v>0.95833333333333337</v>
      </c>
      <c r="K71" s="96">
        <f t="shared" si="8"/>
        <v>0.15966386554621848</v>
      </c>
      <c r="L71" s="97">
        <f t="shared" si="9"/>
        <v>0.84033613445378152</v>
      </c>
      <c r="M71" s="96">
        <f t="shared" si="10"/>
        <v>0.17164179104477612</v>
      </c>
      <c r="N71" s="97">
        <f t="shared" si="11"/>
        <v>0.82835820895522383</v>
      </c>
      <c r="O71" s="96">
        <f t="shared" si="12"/>
        <v>0.15492957746478872</v>
      </c>
      <c r="P71" s="97">
        <f t="shared" si="13"/>
        <v>0.84507042253521125</v>
      </c>
      <c r="Q71" s="139">
        <f t="shared" si="14"/>
        <v>284</v>
      </c>
    </row>
    <row r="72" spans="2:17" ht="17.25" thickTop="1" thickBot="1" x14ac:dyDescent="0.3">
      <c r="B72" s="196" t="s">
        <v>42</v>
      </c>
      <c r="C72" s="88">
        <f t="shared" si="15"/>
        <v>0.4</v>
      </c>
      <c r="D72" s="89">
        <f t="shared" si="1"/>
        <v>0.6</v>
      </c>
      <c r="E72" s="88">
        <f t="shared" si="2"/>
        <v>0.2</v>
      </c>
      <c r="F72" s="89">
        <f t="shared" si="3"/>
        <v>0.8</v>
      </c>
      <c r="G72" s="88">
        <f t="shared" si="4"/>
        <v>0</v>
      </c>
      <c r="H72" s="89">
        <f t="shared" si="5"/>
        <v>1</v>
      </c>
      <c r="I72" s="88">
        <f t="shared" si="6"/>
        <v>0.36440677966101692</v>
      </c>
      <c r="J72" s="89">
        <f t="shared" si="7"/>
        <v>0.63559322033898302</v>
      </c>
      <c r="K72" s="88">
        <f t="shared" si="8"/>
        <v>0.47507331378299122</v>
      </c>
      <c r="L72" s="89">
        <f t="shared" si="9"/>
        <v>0.52492668621700878</v>
      </c>
      <c r="M72" s="88">
        <f t="shared" si="10"/>
        <v>0.5938697318007663</v>
      </c>
      <c r="N72" s="89">
        <f t="shared" si="11"/>
        <v>0.4061302681992337</v>
      </c>
      <c r="O72" s="88">
        <f t="shared" si="12"/>
        <v>0.48930481283422461</v>
      </c>
      <c r="P72" s="89">
        <f t="shared" si="13"/>
        <v>0.51069518716577544</v>
      </c>
      <c r="Q72" s="134">
        <f t="shared" si="14"/>
        <v>748</v>
      </c>
    </row>
    <row r="73" spans="2:17" ht="17.25" thickTop="1" thickBot="1" x14ac:dyDescent="0.3">
      <c r="B73" s="196" t="s">
        <v>43</v>
      </c>
      <c r="C73" s="88">
        <f t="shared" si="15"/>
        <v>0</v>
      </c>
      <c r="D73" s="89">
        <f t="shared" si="1"/>
        <v>1</v>
      </c>
      <c r="E73" s="88">
        <f t="shared" si="2"/>
        <v>0.12</v>
      </c>
      <c r="F73" s="89">
        <f t="shared" si="3"/>
        <v>0.88</v>
      </c>
      <c r="G73" s="88">
        <f t="shared" si="4"/>
        <v>0.33333333333333331</v>
      </c>
      <c r="H73" s="89">
        <f t="shared" si="5"/>
        <v>0.66666666666666663</v>
      </c>
      <c r="I73" s="88">
        <f t="shared" si="6"/>
        <v>0.125</v>
      </c>
      <c r="J73" s="89">
        <f t="shared" si="7"/>
        <v>0.875</v>
      </c>
      <c r="K73" s="88">
        <f t="shared" si="8"/>
        <v>0.19101123595505617</v>
      </c>
      <c r="L73" s="89">
        <f t="shared" si="9"/>
        <v>0.8089887640449438</v>
      </c>
      <c r="M73" s="88">
        <f t="shared" si="10"/>
        <v>0.20118343195266272</v>
      </c>
      <c r="N73" s="89">
        <f t="shared" si="11"/>
        <v>0.79881656804733725</v>
      </c>
      <c r="O73" s="88">
        <f t="shared" si="12"/>
        <v>0.17841409691629956</v>
      </c>
      <c r="P73" s="89">
        <f t="shared" si="13"/>
        <v>0.82158590308370039</v>
      </c>
      <c r="Q73" s="134">
        <f t="shared" si="14"/>
        <v>454</v>
      </c>
    </row>
    <row r="74" spans="2:17" ht="37.5" customHeight="1" thickTop="1" thickBot="1" x14ac:dyDescent="0.3">
      <c r="B74" s="205" t="s">
        <v>66</v>
      </c>
      <c r="C74" s="94">
        <f t="shared" si="15"/>
        <v>0.5</v>
      </c>
      <c r="D74" s="95">
        <f t="shared" si="1"/>
        <v>0.5</v>
      </c>
      <c r="E74" s="94">
        <f t="shared" si="2"/>
        <v>0.3125</v>
      </c>
      <c r="F74" s="95">
        <f t="shared" si="3"/>
        <v>0.6875</v>
      </c>
      <c r="G74" s="94">
        <f t="shared" si="4"/>
        <v>1</v>
      </c>
      <c r="H74" s="95">
        <f t="shared" si="5"/>
        <v>0</v>
      </c>
      <c r="I74" s="94">
        <f t="shared" si="6"/>
        <v>0.36842105263157893</v>
      </c>
      <c r="J74" s="95">
        <f t="shared" si="7"/>
        <v>0.63157894736842102</v>
      </c>
      <c r="K74" s="94">
        <f t="shared" si="8"/>
        <v>0.62812500000000004</v>
      </c>
      <c r="L74" s="95">
        <f t="shared" si="9"/>
        <v>0.37187500000000001</v>
      </c>
      <c r="M74" s="94">
        <f t="shared" si="10"/>
        <v>0.77666362807657252</v>
      </c>
      <c r="N74" s="95">
        <f t="shared" si="11"/>
        <v>0.22333637192342753</v>
      </c>
      <c r="O74" s="94">
        <f t="shared" si="12"/>
        <v>0.72831978319783197</v>
      </c>
      <c r="P74" s="95">
        <f t="shared" si="13"/>
        <v>0.27168021680216803</v>
      </c>
      <c r="Q74" s="137">
        <f t="shared" si="14"/>
        <v>1476</v>
      </c>
    </row>
    <row r="75" spans="2:17" ht="17.25" thickTop="1" thickBot="1" x14ac:dyDescent="0.3">
      <c r="B75" s="203" t="s">
        <v>45</v>
      </c>
      <c r="C75" s="96">
        <f t="shared" si="15"/>
        <v>1</v>
      </c>
      <c r="D75" s="97">
        <f t="shared" si="1"/>
        <v>0</v>
      </c>
      <c r="E75" s="96">
        <f t="shared" si="2"/>
        <v>0.55555555555555558</v>
      </c>
      <c r="F75" s="97">
        <f t="shared" si="3"/>
        <v>0.44444444444444442</v>
      </c>
      <c r="G75" s="96">
        <f t="shared" si="4"/>
        <v>0</v>
      </c>
      <c r="H75" s="97">
        <f t="shared" si="5"/>
        <v>0</v>
      </c>
      <c r="I75" s="96">
        <f t="shared" si="6"/>
        <v>0.66666666666666663</v>
      </c>
      <c r="J75" s="97">
        <f t="shared" si="7"/>
        <v>0.33333333333333331</v>
      </c>
      <c r="K75" s="96">
        <f t="shared" si="8"/>
        <v>0.81976744186046513</v>
      </c>
      <c r="L75" s="97">
        <f t="shared" si="9"/>
        <v>0.18023255813953487</v>
      </c>
      <c r="M75" s="96">
        <f t="shared" si="10"/>
        <v>0.84768211920529801</v>
      </c>
      <c r="N75" s="97">
        <f t="shared" si="11"/>
        <v>0.15231788079470199</v>
      </c>
      <c r="O75" s="96">
        <f t="shared" si="12"/>
        <v>0.8354114713216958</v>
      </c>
      <c r="P75" s="97">
        <f t="shared" si="13"/>
        <v>0.16458852867830423</v>
      </c>
      <c r="Q75" s="139">
        <f t="shared" si="14"/>
        <v>802</v>
      </c>
    </row>
    <row r="76" spans="2:17" ht="17.25" thickTop="1" thickBot="1" x14ac:dyDescent="0.3">
      <c r="B76" s="196" t="s">
        <v>46</v>
      </c>
      <c r="C76" s="88">
        <f t="shared" si="15"/>
        <v>0</v>
      </c>
      <c r="D76" s="89">
        <f t="shared" si="1"/>
        <v>0</v>
      </c>
      <c r="E76" s="88">
        <f t="shared" si="2"/>
        <v>0</v>
      </c>
      <c r="F76" s="89">
        <f t="shared" si="3"/>
        <v>1</v>
      </c>
      <c r="G76" s="88">
        <f t="shared" si="4"/>
        <v>0</v>
      </c>
      <c r="H76" s="89">
        <f t="shared" si="5"/>
        <v>0</v>
      </c>
      <c r="I76" s="88">
        <f t="shared" si="6"/>
        <v>0.4</v>
      </c>
      <c r="J76" s="89">
        <f t="shared" si="7"/>
        <v>0.6</v>
      </c>
      <c r="K76" s="88">
        <f t="shared" si="8"/>
        <v>0.51282051282051277</v>
      </c>
      <c r="L76" s="89">
        <f t="shared" si="9"/>
        <v>0.48717948717948717</v>
      </c>
      <c r="M76" s="88">
        <f t="shared" si="10"/>
        <v>0.75249999999999995</v>
      </c>
      <c r="N76" s="89">
        <f t="shared" si="11"/>
        <v>0.2475</v>
      </c>
      <c r="O76" s="88">
        <f t="shared" si="12"/>
        <v>0.70867768595041325</v>
      </c>
      <c r="P76" s="89">
        <f t="shared" si="13"/>
        <v>0.29132231404958675</v>
      </c>
      <c r="Q76" s="134">
        <f t="shared" si="14"/>
        <v>484</v>
      </c>
    </row>
    <row r="77" spans="2:17" ht="17.25" thickTop="1" thickBot="1" x14ac:dyDescent="0.3">
      <c r="B77" s="196" t="s">
        <v>47</v>
      </c>
      <c r="C77" s="88">
        <f t="shared" si="15"/>
        <v>0</v>
      </c>
      <c r="D77" s="89">
        <f t="shared" si="1"/>
        <v>1</v>
      </c>
      <c r="E77" s="88">
        <f t="shared" si="2"/>
        <v>0</v>
      </c>
      <c r="F77" s="89">
        <f t="shared" si="3"/>
        <v>0</v>
      </c>
      <c r="G77" s="88">
        <f t="shared" si="4"/>
        <v>0</v>
      </c>
      <c r="H77" s="89">
        <f t="shared" si="5"/>
        <v>0</v>
      </c>
      <c r="I77" s="88">
        <f t="shared" si="6"/>
        <v>0</v>
      </c>
      <c r="J77" s="89">
        <f t="shared" si="7"/>
        <v>0</v>
      </c>
      <c r="K77" s="88">
        <f t="shared" si="8"/>
        <v>0.4</v>
      </c>
      <c r="L77" s="89">
        <f t="shared" si="9"/>
        <v>0.6</v>
      </c>
      <c r="M77" s="88">
        <f t="shared" si="10"/>
        <v>0.41666666666666669</v>
      </c>
      <c r="N77" s="89">
        <f t="shared" si="11"/>
        <v>0.58333333333333337</v>
      </c>
      <c r="O77" s="88">
        <f t="shared" si="12"/>
        <v>0.4</v>
      </c>
      <c r="P77" s="89">
        <f t="shared" si="13"/>
        <v>0.6</v>
      </c>
      <c r="Q77" s="134">
        <f t="shared" si="14"/>
        <v>30</v>
      </c>
    </row>
    <row r="78" spans="2:17" ht="17.25" thickTop="1" thickBot="1" x14ac:dyDescent="0.3">
      <c r="B78" s="196" t="s">
        <v>48</v>
      </c>
      <c r="C78" s="88">
        <f t="shared" si="15"/>
        <v>0</v>
      </c>
      <c r="D78" s="89">
        <f t="shared" si="1"/>
        <v>1</v>
      </c>
      <c r="E78" s="88">
        <f t="shared" si="2"/>
        <v>0</v>
      </c>
      <c r="F78" s="89">
        <f t="shared" si="3"/>
        <v>1</v>
      </c>
      <c r="G78" s="88">
        <f t="shared" si="4"/>
        <v>1</v>
      </c>
      <c r="H78" s="89">
        <f t="shared" si="5"/>
        <v>0</v>
      </c>
      <c r="I78" s="88">
        <f t="shared" si="6"/>
        <v>0.1111111111111111</v>
      </c>
      <c r="J78" s="89">
        <f t="shared" si="7"/>
        <v>0.88888888888888884</v>
      </c>
      <c r="K78" s="88">
        <f t="shared" si="8"/>
        <v>0.27692307692307694</v>
      </c>
      <c r="L78" s="89">
        <f t="shared" si="9"/>
        <v>0.72307692307692306</v>
      </c>
      <c r="M78" s="88">
        <f t="shared" si="10"/>
        <v>0.42028985507246375</v>
      </c>
      <c r="N78" s="89">
        <f t="shared" si="11"/>
        <v>0.57971014492753625</v>
      </c>
      <c r="O78" s="88">
        <f t="shared" si="12"/>
        <v>0.3125</v>
      </c>
      <c r="P78" s="89">
        <f t="shared" si="13"/>
        <v>0.6875</v>
      </c>
      <c r="Q78" s="134">
        <f t="shared" si="14"/>
        <v>160</v>
      </c>
    </row>
    <row r="79" spans="2:17" ht="34.5" customHeight="1" thickTop="1" thickBot="1" x14ac:dyDescent="0.3">
      <c r="B79" s="205" t="s">
        <v>67</v>
      </c>
      <c r="C79" s="94">
        <f t="shared" si="15"/>
        <v>0.2</v>
      </c>
      <c r="D79" s="95">
        <f t="shared" si="1"/>
        <v>0.8</v>
      </c>
      <c r="E79" s="94">
        <f t="shared" si="2"/>
        <v>0.18181818181818182</v>
      </c>
      <c r="F79" s="95">
        <f t="shared" si="3"/>
        <v>0.81818181818181823</v>
      </c>
      <c r="G79" s="94">
        <f t="shared" si="4"/>
        <v>0</v>
      </c>
      <c r="H79" s="95">
        <f t="shared" si="5"/>
        <v>1</v>
      </c>
      <c r="I79" s="94">
        <f t="shared" si="6"/>
        <v>0.44444444444444442</v>
      </c>
      <c r="J79" s="95">
        <f t="shared" si="7"/>
        <v>0.55555555555555558</v>
      </c>
      <c r="K79" s="94">
        <f t="shared" si="8"/>
        <v>0.52657004830917875</v>
      </c>
      <c r="L79" s="95">
        <f t="shared" si="9"/>
        <v>0.47342995169082125</v>
      </c>
      <c r="M79" s="94">
        <f t="shared" si="10"/>
        <v>0.75609756097560976</v>
      </c>
      <c r="N79" s="95">
        <f t="shared" si="11"/>
        <v>0.24390243902439024</v>
      </c>
      <c r="O79" s="94">
        <f t="shared" si="12"/>
        <v>0.67771428571428571</v>
      </c>
      <c r="P79" s="95">
        <f t="shared" si="13"/>
        <v>0.32228571428571429</v>
      </c>
      <c r="Q79" s="137">
        <f t="shared" si="14"/>
        <v>875</v>
      </c>
    </row>
    <row r="80" spans="2:17" ht="17.25" thickTop="1" thickBot="1" x14ac:dyDescent="0.3">
      <c r="B80" s="196" t="s">
        <v>50</v>
      </c>
      <c r="C80" s="88">
        <f t="shared" si="15"/>
        <v>0.5</v>
      </c>
      <c r="D80" s="89">
        <f t="shared" si="1"/>
        <v>0.5</v>
      </c>
      <c r="E80" s="88">
        <f t="shared" si="2"/>
        <v>0.25</v>
      </c>
      <c r="F80" s="89">
        <f t="shared" si="3"/>
        <v>0.75</v>
      </c>
      <c r="G80" s="88">
        <f t="shared" si="4"/>
        <v>0</v>
      </c>
      <c r="H80" s="89">
        <f t="shared" si="5"/>
        <v>0</v>
      </c>
      <c r="I80" s="88">
        <f t="shared" si="6"/>
        <v>0.38095238095238093</v>
      </c>
      <c r="J80" s="89">
        <f t="shared" si="7"/>
        <v>0.61904761904761907</v>
      </c>
      <c r="K80" s="88">
        <f t="shared" si="8"/>
        <v>0.54782608695652169</v>
      </c>
      <c r="L80" s="89">
        <f t="shared" si="9"/>
        <v>0.45217391304347826</v>
      </c>
      <c r="M80" s="88">
        <f t="shared" si="10"/>
        <v>0.74152542372881358</v>
      </c>
      <c r="N80" s="89">
        <f t="shared" si="11"/>
        <v>0.25847457627118642</v>
      </c>
      <c r="O80" s="88">
        <f t="shared" si="12"/>
        <v>0.65183246073298429</v>
      </c>
      <c r="P80" s="89">
        <f t="shared" si="13"/>
        <v>0.34816753926701571</v>
      </c>
      <c r="Q80" s="134">
        <f t="shared" si="14"/>
        <v>382</v>
      </c>
    </row>
    <row r="81" spans="2:17" ht="17.25" thickTop="1" thickBot="1" x14ac:dyDescent="0.3">
      <c r="B81" s="196" t="s">
        <v>51</v>
      </c>
      <c r="C81" s="88">
        <f t="shared" si="15"/>
        <v>0</v>
      </c>
      <c r="D81" s="89">
        <f t="shared" si="1"/>
        <v>1</v>
      </c>
      <c r="E81" s="88">
        <f t="shared" si="2"/>
        <v>0</v>
      </c>
      <c r="F81" s="89">
        <f t="shared" si="3"/>
        <v>1</v>
      </c>
      <c r="G81" s="88">
        <f t="shared" si="4"/>
        <v>0</v>
      </c>
      <c r="H81" s="89">
        <f t="shared" si="5"/>
        <v>1</v>
      </c>
      <c r="I81" s="88">
        <f t="shared" si="6"/>
        <v>0.375</v>
      </c>
      <c r="J81" s="89">
        <f t="shared" si="7"/>
        <v>0.625</v>
      </c>
      <c r="K81" s="88">
        <f t="shared" si="8"/>
        <v>0.5</v>
      </c>
      <c r="L81" s="89">
        <f t="shared" si="9"/>
        <v>0.5</v>
      </c>
      <c r="M81" s="88">
        <f t="shared" si="10"/>
        <v>0.75737704918032789</v>
      </c>
      <c r="N81" s="89">
        <f t="shared" si="11"/>
        <v>0.24262295081967214</v>
      </c>
      <c r="O81" s="88">
        <f t="shared" si="12"/>
        <v>0.69270833333333337</v>
      </c>
      <c r="P81" s="89">
        <f t="shared" si="13"/>
        <v>0.30729166666666669</v>
      </c>
      <c r="Q81" s="134">
        <f t="shared" si="14"/>
        <v>384</v>
      </c>
    </row>
    <row r="82" spans="2:17" ht="17.25" thickTop="1" thickBot="1" x14ac:dyDescent="0.3">
      <c r="B82" s="196" t="s">
        <v>52</v>
      </c>
      <c r="C82" s="88">
        <f t="shared" si="15"/>
        <v>0</v>
      </c>
      <c r="D82" s="89">
        <f t="shared" si="1"/>
        <v>0</v>
      </c>
      <c r="E82" s="88">
        <f t="shared" si="2"/>
        <v>0</v>
      </c>
      <c r="F82" s="89">
        <f t="shared" si="3"/>
        <v>0</v>
      </c>
      <c r="G82" s="88">
        <f t="shared" si="4"/>
        <v>0</v>
      </c>
      <c r="H82" s="89">
        <f t="shared" si="5"/>
        <v>0</v>
      </c>
      <c r="I82" s="88">
        <f t="shared" si="6"/>
        <v>0.7142857142857143</v>
      </c>
      <c r="J82" s="89">
        <f t="shared" si="7"/>
        <v>0.2857142857142857</v>
      </c>
      <c r="K82" s="88">
        <f t="shared" si="8"/>
        <v>0.5</v>
      </c>
      <c r="L82" s="89">
        <f t="shared" si="9"/>
        <v>0.5</v>
      </c>
      <c r="M82" s="88">
        <f t="shared" si="10"/>
        <v>0.79729729729729726</v>
      </c>
      <c r="N82" s="89">
        <f t="shared" si="11"/>
        <v>0.20270270270270271</v>
      </c>
      <c r="O82" s="88">
        <f t="shared" si="12"/>
        <v>0.7155963302752294</v>
      </c>
      <c r="P82" s="89">
        <f t="shared" si="13"/>
        <v>0.28440366972477066</v>
      </c>
      <c r="Q82" s="134">
        <f t="shared" si="14"/>
        <v>109</v>
      </c>
    </row>
    <row r="83" spans="2:17" ht="39.75" customHeight="1" thickTop="1" thickBot="1" x14ac:dyDescent="0.3">
      <c r="B83" s="205" t="s">
        <v>53</v>
      </c>
      <c r="C83" s="94">
        <f t="shared" si="15"/>
        <v>0</v>
      </c>
      <c r="D83" s="95">
        <f t="shared" si="1"/>
        <v>0</v>
      </c>
      <c r="E83" s="94">
        <f t="shared" si="2"/>
        <v>0.33333333333333331</v>
      </c>
      <c r="F83" s="95">
        <f t="shared" si="3"/>
        <v>0.66666666666666663</v>
      </c>
      <c r="G83" s="94">
        <f t="shared" si="4"/>
        <v>0</v>
      </c>
      <c r="H83" s="95">
        <f t="shared" si="5"/>
        <v>0</v>
      </c>
      <c r="I83" s="94">
        <f t="shared" si="6"/>
        <v>1</v>
      </c>
      <c r="J83" s="95">
        <f t="shared" si="7"/>
        <v>0</v>
      </c>
      <c r="K83" s="94">
        <f t="shared" si="8"/>
        <v>1</v>
      </c>
      <c r="L83" s="95">
        <f t="shared" si="9"/>
        <v>0</v>
      </c>
      <c r="M83" s="94">
        <f t="shared" si="10"/>
        <v>0.91025641025641024</v>
      </c>
      <c r="N83" s="95">
        <f t="shared" si="11"/>
        <v>8.9743589743589744E-2</v>
      </c>
      <c r="O83" s="94">
        <f t="shared" si="12"/>
        <v>0.90526315789473688</v>
      </c>
      <c r="P83" s="95">
        <f t="shared" si="13"/>
        <v>9.4736842105263161E-2</v>
      </c>
      <c r="Q83" s="137">
        <f t="shared" si="14"/>
        <v>95</v>
      </c>
    </row>
    <row r="84" spans="2:17" ht="17.25" thickTop="1" thickBot="1" x14ac:dyDescent="0.3">
      <c r="B84" s="196" t="s">
        <v>54</v>
      </c>
      <c r="C84" s="88">
        <f t="shared" si="15"/>
        <v>0</v>
      </c>
      <c r="D84" s="89">
        <f t="shared" si="1"/>
        <v>0</v>
      </c>
      <c r="E84" s="88">
        <f t="shared" si="2"/>
        <v>0.5</v>
      </c>
      <c r="F84" s="89">
        <f t="shared" si="3"/>
        <v>0.5</v>
      </c>
      <c r="G84" s="88">
        <f t="shared" si="4"/>
        <v>0</v>
      </c>
      <c r="H84" s="89">
        <f t="shared" si="5"/>
        <v>0</v>
      </c>
      <c r="I84" s="88">
        <f t="shared" si="6"/>
        <v>1</v>
      </c>
      <c r="J84" s="89">
        <f t="shared" si="7"/>
        <v>0</v>
      </c>
      <c r="K84" s="88">
        <f t="shared" si="8"/>
        <v>1</v>
      </c>
      <c r="L84" s="89">
        <f t="shared" si="9"/>
        <v>0</v>
      </c>
      <c r="M84" s="88">
        <f t="shared" si="10"/>
        <v>0.91025641025641024</v>
      </c>
      <c r="N84" s="89">
        <f t="shared" si="11"/>
        <v>8.9743589743589744E-2</v>
      </c>
      <c r="O84" s="88">
        <f t="shared" si="12"/>
        <v>0.91489361702127658</v>
      </c>
      <c r="P84" s="89">
        <f t="shared" si="13"/>
        <v>8.5106382978723402E-2</v>
      </c>
      <c r="Q84" s="134">
        <f t="shared" si="14"/>
        <v>94</v>
      </c>
    </row>
    <row r="85" spans="2:17" ht="17.25" thickTop="1" thickBot="1" x14ac:dyDescent="0.3">
      <c r="B85" s="196" t="s">
        <v>68</v>
      </c>
      <c r="C85" s="88">
        <f t="shared" si="15"/>
        <v>0</v>
      </c>
      <c r="D85" s="89">
        <f t="shared" si="1"/>
        <v>0</v>
      </c>
      <c r="E85" s="88">
        <f t="shared" si="2"/>
        <v>0</v>
      </c>
      <c r="F85" s="89">
        <f t="shared" si="3"/>
        <v>0</v>
      </c>
      <c r="G85" s="88">
        <f t="shared" si="4"/>
        <v>0</v>
      </c>
      <c r="H85" s="89">
        <f t="shared" si="5"/>
        <v>0</v>
      </c>
      <c r="I85" s="88">
        <f t="shared" si="6"/>
        <v>0</v>
      </c>
      <c r="J85" s="89">
        <f t="shared" si="7"/>
        <v>0</v>
      </c>
      <c r="K85" s="88">
        <f t="shared" si="8"/>
        <v>0</v>
      </c>
      <c r="L85" s="89">
        <f t="shared" si="9"/>
        <v>0</v>
      </c>
      <c r="M85" s="88">
        <f t="shared" si="10"/>
        <v>0</v>
      </c>
      <c r="N85" s="89">
        <f t="shared" si="11"/>
        <v>0</v>
      </c>
      <c r="O85" s="88">
        <f t="shared" si="12"/>
        <v>0</v>
      </c>
      <c r="P85" s="89">
        <f t="shared" si="13"/>
        <v>0</v>
      </c>
      <c r="Q85" s="134">
        <f t="shared" si="14"/>
        <v>0</v>
      </c>
    </row>
    <row r="86" spans="2:17" ht="17.25" thickTop="1" thickBot="1" x14ac:dyDescent="0.3">
      <c r="B86" s="196" t="s">
        <v>69</v>
      </c>
      <c r="C86" s="88">
        <f t="shared" si="15"/>
        <v>0</v>
      </c>
      <c r="D86" s="89">
        <f t="shared" si="1"/>
        <v>0</v>
      </c>
      <c r="E86" s="88">
        <f t="shared" si="2"/>
        <v>0</v>
      </c>
      <c r="F86" s="89">
        <f t="shared" si="3"/>
        <v>1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0</v>
      </c>
      <c r="K86" s="88">
        <f t="shared" si="8"/>
        <v>0</v>
      </c>
      <c r="L86" s="89">
        <f t="shared" si="9"/>
        <v>0</v>
      </c>
      <c r="M86" s="88">
        <f t="shared" si="10"/>
        <v>0</v>
      </c>
      <c r="N86" s="89">
        <f t="shared" si="11"/>
        <v>0</v>
      </c>
      <c r="O86" s="88">
        <f t="shared" si="12"/>
        <v>0</v>
      </c>
      <c r="P86" s="89">
        <f t="shared" si="13"/>
        <v>1</v>
      </c>
      <c r="Q86" s="134">
        <f t="shared" si="14"/>
        <v>1</v>
      </c>
    </row>
    <row r="87" spans="2:17" ht="17.25" thickTop="1" thickBot="1" x14ac:dyDescent="0.3">
      <c r="B87" s="205" t="s">
        <v>57</v>
      </c>
      <c r="C87" s="94">
        <f t="shared" si="15"/>
        <v>0</v>
      </c>
      <c r="D87" s="95">
        <f t="shared" si="1"/>
        <v>1</v>
      </c>
      <c r="E87" s="94">
        <f t="shared" si="2"/>
        <v>0.5</v>
      </c>
      <c r="F87" s="95">
        <f t="shared" si="3"/>
        <v>0.5</v>
      </c>
      <c r="G87" s="94">
        <f t="shared" si="4"/>
        <v>0.5</v>
      </c>
      <c r="H87" s="95">
        <f t="shared" si="5"/>
        <v>0.5</v>
      </c>
      <c r="I87" s="94">
        <f t="shared" si="6"/>
        <v>0.35294117647058826</v>
      </c>
      <c r="J87" s="95">
        <f t="shared" si="7"/>
        <v>0.6470588235294118</v>
      </c>
      <c r="K87" s="94">
        <f t="shared" si="8"/>
        <v>0.33333333333333331</v>
      </c>
      <c r="L87" s="95">
        <f t="shared" si="9"/>
        <v>0.66666666666666663</v>
      </c>
      <c r="M87" s="94">
        <f t="shared" si="10"/>
        <v>0.48734177215189872</v>
      </c>
      <c r="N87" s="95">
        <f t="shared" si="11"/>
        <v>0.51265822784810122</v>
      </c>
      <c r="O87" s="94">
        <f t="shared" si="12"/>
        <v>0.4027027027027027</v>
      </c>
      <c r="P87" s="95">
        <f t="shared" si="13"/>
        <v>0.5972972972972973</v>
      </c>
      <c r="Q87" s="137">
        <f t="shared" si="14"/>
        <v>370</v>
      </c>
    </row>
    <row r="88" spans="2:17" ht="17.25" thickTop="1" thickBot="1" x14ac:dyDescent="0.3">
      <c r="B88" s="196" t="s">
        <v>58</v>
      </c>
      <c r="C88" s="88">
        <f t="shared" si="15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1</v>
      </c>
      <c r="H88" s="89">
        <f t="shared" si="5"/>
        <v>0</v>
      </c>
      <c r="I88" s="88">
        <f t="shared" si="6"/>
        <v>1</v>
      </c>
      <c r="J88" s="89">
        <f t="shared" si="7"/>
        <v>0</v>
      </c>
      <c r="K88" s="88">
        <f t="shared" si="8"/>
        <v>0.14285714285714285</v>
      </c>
      <c r="L88" s="89">
        <f t="shared" si="9"/>
        <v>0.8571428571428571</v>
      </c>
      <c r="M88" s="88">
        <f t="shared" si="10"/>
        <v>0.40625</v>
      </c>
      <c r="N88" s="89">
        <f t="shared" si="11"/>
        <v>0.59375</v>
      </c>
      <c r="O88" s="88">
        <f t="shared" si="12"/>
        <v>0.36734693877551022</v>
      </c>
      <c r="P88" s="89">
        <f t="shared" si="13"/>
        <v>0.63265306122448983</v>
      </c>
      <c r="Q88" s="134">
        <f t="shared" si="14"/>
        <v>49</v>
      </c>
    </row>
    <row r="89" spans="2:17" ht="17.25" thickTop="1" thickBot="1" x14ac:dyDescent="0.3">
      <c r="B89" s="196" t="s">
        <v>59</v>
      </c>
      <c r="C89" s="88">
        <f t="shared" si="15"/>
        <v>0</v>
      </c>
      <c r="D89" s="89">
        <f t="shared" si="1"/>
        <v>1</v>
      </c>
      <c r="E89" s="88">
        <f t="shared" si="2"/>
        <v>0.33333333333333331</v>
      </c>
      <c r="F89" s="89">
        <f t="shared" si="3"/>
        <v>0.66666666666666663</v>
      </c>
      <c r="G89" s="88">
        <f t="shared" si="4"/>
        <v>0</v>
      </c>
      <c r="H89" s="89">
        <f t="shared" si="5"/>
        <v>0</v>
      </c>
      <c r="I89" s="88">
        <f t="shared" si="6"/>
        <v>0.31818181818181818</v>
      </c>
      <c r="J89" s="89">
        <f t="shared" si="7"/>
        <v>0.68181818181818177</v>
      </c>
      <c r="K89" s="88">
        <f t="shared" si="8"/>
        <v>0.39166666666666666</v>
      </c>
      <c r="L89" s="89">
        <f t="shared" si="9"/>
        <v>0.60833333333333328</v>
      </c>
      <c r="M89" s="88">
        <f t="shared" si="10"/>
        <v>0.54430379746835444</v>
      </c>
      <c r="N89" s="89">
        <f t="shared" si="11"/>
        <v>0.45569620253164556</v>
      </c>
      <c r="O89" s="88">
        <f t="shared" si="12"/>
        <v>0.43555555555555553</v>
      </c>
      <c r="P89" s="89">
        <f t="shared" si="13"/>
        <v>0.56444444444444442</v>
      </c>
      <c r="Q89" s="134">
        <f t="shared" si="14"/>
        <v>225</v>
      </c>
    </row>
    <row r="90" spans="2:17" ht="17.25" thickTop="1" thickBot="1" x14ac:dyDescent="0.3">
      <c r="B90" s="196" t="s">
        <v>60</v>
      </c>
      <c r="C90" s="88">
        <f t="shared" si="15"/>
        <v>0</v>
      </c>
      <c r="D90" s="89">
        <f t="shared" si="1"/>
        <v>1</v>
      </c>
      <c r="E90" s="88">
        <f t="shared" si="2"/>
        <v>0.66666666666666663</v>
      </c>
      <c r="F90" s="89">
        <f t="shared" si="3"/>
        <v>0.33333333333333331</v>
      </c>
      <c r="G90" s="88">
        <f t="shared" si="4"/>
        <v>0</v>
      </c>
      <c r="H90" s="89">
        <f t="shared" si="5"/>
        <v>1</v>
      </c>
      <c r="I90" s="88">
        <f t="shared" si="6"/>
        <v>0.3</v>
      </c>
      <c r="J90" s="89">
        <f t="shared" si="7"/>
        <v>0.7</v>
      </c>
      <c r="K90" s="88">
        <f t="shared" si="8"/>
        <v>0.20588235294117646</v>
      </c>
      <c r="L90" s="89">
        <f t="shared" si="9"/>
        <v>0.79411764705882348</v>
      </c>
      <c r="M90" s="88">
        <f t="shared" si="10"/>
        <v>0.44680851063829785</v>
      </c>
      <c r="N90" s="89">
        <f t="shared" si="11"/>
        <v>0.55319148936170215</v>
      </c>
      <c r="O90" s="88">
        <f t="shared" si="12"/>
        <v>0.34375</v>
      </c>
      <c r="P90" s="89">
        <f t="shared" si="13"/>
        <v>0.65625</v>
      </c>
      <c r="Q90" s="134">
        <f t="shared" si="14"/>
        <v>96</v>
      </c>
    </row>
    <row r="91" spans="2:17" ht="17.25" thickTop="1" thickBot="1" x14ac:dyDescent="0.3">
      <c r="B91" s="200" t="s">
        <v>61</v>
      </c>
      <c r="C91" s="94">
        <f>IFERROR(C45/SUM(C45:D45),0)</f>
        <v>0.33333333333333331</v>
      </c>
      <c r="D91" s="95">
        <f>IFERROR(D45/SUM(C45:D45),0)</f>
        <v>0.66666666666666663</v>
      </c>
      <c r="E91" s="94">
        <f>IFERROR(E45/SUM(E45:F45),0)</f>
        <v>0</v>
      </c>
      <c r="F91" s="95">
        <f>IFERROR(F45/SUM(E45:F45),0)</f>
        <v>0</v>
      </c>
      <c r="G91" s="94">
        <f>IFERROR(G45/SUM(G45:H45),0)</f>
        <v>0</v>
      </c>
      <c r="H91" s="95">
        <f>IFERROR(H45/SUM(G45:H45),0)</f>
        <v>0</v>
      </c>
      <c r="I91" s="94">
        <f>IFERROR(I45/SUM(I45:J45),0)</f>
        <v>1</v>
      </c>
      <c r="J91" s="95">
        <f>IFERROR(J45/SUM(I45:J45),0)</f>
        <v>0</v>
      </c>
      <c r="K91" s="94">
        <f>IFERROR(K45/SUM(K45:L45),0)</f>
        <v>0.60869565217391308</v>
      </c>
      <c r="L91" s="95">
        <f>IFERROR(L45/SUM(K45:L45),0)</f>
        <v>0.39130434782608697</v>
      </c>
      <c r="M91" s="94">
        <f>IFERROR(M45/SUM(M45:N45),0)</f>
        <v>0.78629032258064513</v>
      </c>
      <c r="N91" s="95">
        <f>IFERROR(N45/SUM(M45:N45),0)</f>
        <v>0.21370967741935484</v>
      </c>
      <c r="O91" s="94">
        <f>IFERROR(O45/SUM(O45:P45),0)</f>
        <v>0.75503355704697983</v>
      </c>
      <c r="P91" s="95">
        <f>IFERROR(P45/SUM(O45:P45),0)</f>
        <v>0.24496644295302014</v>
      </c>
      <c r="Q91" s="137">
        <f t="shared" si="14"/>
        <v>298</v>
      </c>
    </row>
    <row r="92" spans="2:17" ht="17.25" thickTop="1" thickBot="1" x14ac:dyDescent="0.3">
      <c r="B92" s="196" t="s">
        <v>62</v>
      </c>
      <c r="C92" s="90">
        <f>IFERROR(C46/SUM(C46:D46),0)</f>
        <v>0.33333333333333331</v>
      </c>
      <c r="D92" s="91">
        <f>IFERROR(D46/SUM(C46:D46),0)</f>
        <v>0.66666666666666663</v>
      </c>
      <c r="E92" s="90">
        <f>IFERROR(E46/SUM(E46:F46),0)</f>
        <v>0</v>
      </c>
      <c r="F92" s="91">
        <f>IFERROR(F46/SUM(E46:F46),0)</f>
        <v>0</v>
      </c>
      <c r="G92" s="90">
        <f>IFERROR(G46/SUM(G46:H46),0)</f>
        <v>0</v>
      </c>
      <c r="H92" s="91">
        <f>IFERROR(H46/SUM(G46:H46),0)</f>
        <v>0</v>
      </c>
      <c r="I92" s="90">
        <f>IFERROR(I46/SUM(I46:J46),0)</f>
        <v>1</v>
      </c>
      <c r="J92" s="91">
        <f>IFERROR(J46/SUM(I46:J46),0)</f>
        <v>0</v>
      </c>
      <c r="K92" s="90">
        <f>IFERROR(K46/SUM(K46:L46),0)</f>
        <v>0.60869565217391308</v>
      </c>
      <c r="L92" s="91">
        <f>IFERROR(L46/SUM(K46:L46),0)</f>
        <v>0.39130434782608697</v>
      </c>
      <c r="M92" s="90">
        <f>IFERROR(M46/SUM(M46:N46),0)</f>
        <v>0.78629032258064513</v>
      </c>
      <c r="N92" s="91">
        <f>IFERROR(N46/SUM(M46:N46),0)</f>
        <v>0.21370967741935484</v>
      </c>
      <c r="O92" s="90">
        <f>IFERROR(O46/SUM(O46:P46),0)</f>
        <v>0.75503355704697983</v>
      </c>
      <c r="P92" s="91">
        <f>IFERROR(P46/SUM(O46:P46),0)</f>
        <v>0.24496644295302014</v>
      </c>
      <c r="Q92" s="135">
        <f t="shared" si="14"/>
        <v>298</v>
      </c>
    </row>
    <row r="93" spans="2:17" ht="17.25" thickTop="1" thickBot="1" x14ac:dyDescent="0.3">
      <c r="B93" s="208" t="s">
        <v>63</v>
      </c>
      <c r="C93" s="92">
        <f>IFERROR(C47/SUM(C47:D47),0)</f>
        <v>0</v>
      </c>
      <c r="D93" s="93">
        <f>IFERROR(D47/SUM(C47:D47),0)</f>
        <v>1</v>
      </c>
      <c r="E93" s="92">
        <f>IFERROR(E47/SUM(E47:F47),0)</f>
        <v>0</v>
      </c>
      <c r="F93" s="93">
        <f>IFERROR(F47/SUM(E47:F47),0)</f>
        <v>0</v>
      </c>
      <c r="G93" s="92">
        <f>IFERROR(G47/SUM(G47:H47),0)</f>
        <v>0</v>
      </c>
      <c r="H93" s="93">
        <f>IFERROR(H47/SUM(G47:H47),0)</f>
        <v>0</v>
      </c>
      <c r="I93" s="92">
        <f>IFERROR(I47/SUM(I47:J47),0)</f>
        <v>0</v>
      </c>
      <c r="J93" s="93">
        <f>IFERROR(J47/SUM(I47:J47),0)</f>
        <v>1</v>
      </c>
      <c r="K93" s="92">
        <f>IFERROR(K47/SUM(K47:L47),0)</f>
        <v>0.2</v>
      </c>
      <c r="L93" s="93">
        <f>IFERROR(L47/SUM(K47:L47),0)</f>
        <v>0.8</v>
      </c>
      <c r="M93" s="92">
        <f>IFERROR(M47/SUM(M47:N47),0)</f>
        <v>0.34375</v>
      </c>
      <c r="N93" s="93">
        <f>IFERROR(N47/SUM(M47:N47),0)</f>
        <v>0.65625</v>
      </c>
      <c r="O93" s="92">
        <f>IFERROR(O47/SUM(O47:P47),0)</f>
        <v>0.28421052631578947</v>
      </c>
      <c r="P93" s="93">
        <f>IFERROR(P47/SUM(O47:P47),0)</f>
        <v>0.71578947368421053</v>
      </c>
      <c r="Q93" s="136">
        <f t="shared" si="14"/>
        <v>95</v>
      </c>
    </row>
    <row r="94" spans="2:17" ht="17.25" thickTop="1" thickBot="1" x14ac:dyDescent="0.3">
      <c r="B94" s="210" t="s">
        <v>63</v>
      </c>
      <c r="C94" s="98">
        <f>IFERROR(C48/SUM(C48:D48),0)</f>
        <v>0</v>
      </c>
      <c r="D94" s="99">
        <f>IFERROR(D48/SUM(C48:D48),0)</f>
        <v>1</v>
      </c>
      <c r="E94" s="100">
        <f>IFERROR(E48/SUM(E48:F48),0)</f>
        <v>0</v>
      </c>
      <c r="F94" s="99">
        <f>IFERROR(F48/SUM(E48:F48),0)</f>
        <v>0</v>
      </c>
      <c r="G94" s="100">
        <f>IFERROR(G48/SUM(G48:H48),0)</f>
        <v>0</v>
      </c>
      <c r="H94" s="99">
        <f>IFERROR(H48/SUM(G48:H48),0)</f>
        <v>0</v>
      </c>
      <c r="I94" s="100">
        <f>IFERROR(I48/SUM(I48:J48),0)</f>
        <v>0</v>
      </c>
      <c r="J94" s="99">
        <f>IFERROR(J48/SUM(I48:J48),0)</f>
        <v>1</v>
      </c>
      <c r="K94" s="100">
        <f>IFERROR(K48/SUM(K48:L48),0)</f>
        <v>0.2</v>
      </c>
      <c r="L94" s="99">
        <f>IFERROR(L48/SUM(K48:L48),0)</f>
        <v>0.8</v>
      </c>
      <c r="M94" s="100">
        <f>IFERROR(M48/SUM(M48:N48),0)</f>
        <v>0.34375</v>
      </c>
      <c r="N94" s="99">
        <f>IFERROR(N48/SUM(M48:N48),0)</f>
        <v>0.65625</v>
      </c>
      <c r="O94" s="100">
        <f>IFERROR(O48/SUM(O48:P48),0)</f>
        <v>0.28421052631578947</v>
      </c>
      <c r="P94" s="99">
        <f>IFERROR(P48/SUM(O48:P48),0)</f>
        <v>0.71578947368421053</v>
      </c>
      <c r="Q94" s="140">
        <f t="shared" si="14"/>
        <v>95</v>
      </c>
    </row>
    <row r="95" spans="2:17" ht="19.5" thickBot="1" x14ac:dyDescent="0.3">
      <c r="B95" s="213" t="s">
        <v>70</v>
      </c>
      <c r="C95" s="101">
        <f>IFERROR(C49/SUM(C49:D49),0)</f>
        <v>0.28723404255319152</v>
      </c>
      <c r="D95" s="102">
        <f>IFERROR(D49/SUM(C49:D49),0)</f>
        <v>0.71276595744680848</v>
      </c>
      <c r="E95" s="101">
        <f>IFERROR(E49/SUM(E49:F49),0)</f>
        <v>0.25670498084291188</v>
      </c>
      <c r="F95" s="103">
        <f>IFERROR(F49/SUM(E49:F49),0)</f>
        <v>0.74329501915708818</v>
      </c>
      <c r="G95" s="101">
        <f>IFERROR(G49/SUM(G49:H49),0)</f>
        <v>0.5</v>
      </c>
      <c r="H95" s="103">
        <f>IFERROR(H49/SUM(G49:H49),0)</f>
        <v>0.5</v>
      </c>
      <c r="I95" s="101">
        <f>IFERROR(I49/SUM(I49:J49),0)</f>
        <v>0.32465923172242878</v>
      </c>
      <c r="J95" s="103">
        <f>IFERROR(J49/SUM(I49:J49),0)</f>
        <v>0.67534076827757128</v>
      </c>
      <c r="K95" s="101">
        <f>IFERROR(K49/SUM(K49:L49),0)</f>
        <v>0.44977351452171593</v>
      </c>
      <c r="L95" s="103">
        <f>IFERROR(L49/SUM(K49:L49),0)</f>
        <v>0.55022648547828401</v>
      </c>
      <c r="M95" s="101">
        <f>IFERROR(M49/SUM(M49:N49),0)</f>
        <v>0.61331974176010873</v>
      </c>
      <c r="N95" s="103">
        <f>IFERROR(N49/SUM(M49:N49),0)</f>
        <v>0.38668025823989127</v>
      </c>
      <c r="O95" s="101">
        <f>IFERROR(O49/SUM(O49:P49),0)</f>
        <v>0.52340936374549818</v>
      </c>
      <c r="P95" s="103">
        <f>IFERROR(P49/SUM(O49:P49),0)</f>
        <v>0.47659063625450182</v>
      </c>
      <c r="Q95" s="141">
        <f t="shared" si="14"/>
        <v>10829</v>
      </c>
    </row>
  </sheetData>
  <mergeCells count="22">
    <mergeCell ref="B2:Q2"/>
    <mergeCell ref="C7:D7"/>
    <mergeCell ref="E7:F7"/>
    <mergeCell ref="G7:H7"/>
    <mergeCell ref="I7:J7"/>
    <mergeCell ref="Q6:Q8"/>
    <mergeCell ref="B53:B54"/>
    <mergeCell ref="M53:N53"/>
    <mergeCell ref="B3:Q3"/>
    <mergeCell ref="K7:L7"/>
    <mergeCell ref="M7:N7"/>
    <mergeCell ref="C52:N52"/>
    <mergeCell ref="O52:P53"/>
    <mergeCell ref="Q52:Q54"/>
    <mergeCell ref="C53:D53"/>
    <mergeCell ref="E53:F53"/>
    <mergeCell ref="G53:H53"/>
    <mergeCell ref="I53:J53"/>
    <mergeCell ref="K53:L53"/>
    <mergeCell ref="B7:B8"/>
    <mergeCell ref="C6:N6"/>
    <mergeCell ref="O6:P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95"/>
  <sheetViews>
    <sheetView showGridLines="0" zoomScale="62" zoomScaleNormal="62" workbookViewId="0"/>
  </sheetViews>
  <sheetFormatPr baseColWidth="10" defaultColWidth="11.42578125" defaultRowHeight="15" x14ac:dyDescent="0.25"/>
  <cols>
    <col min="2" max="2" width="41.42578125" bestFit="1" customWidth="1"/>
    <col min="3" max="3" width="19.140625" customWidth="1"/>
    <col min="4" max="4" width="13" customWidth="1"/>
    <col min="5" max="5" width="25.7109375" customWidth="1"/>
    <col min="6" max="6" width="25.5703125" customWidth="1"/>
    <col min="7" max="7" width="25.28515625" customWidth="1"/>
    <col min="8" max="8" width="25.140625" bestFit="1" customWidth="1"/>
    <col min="9" max="9" width="18.140625" customWidth="1"/>
  </cols>
  <sheetData>
    <row r="1" spans="2:9" ht="15.75" customHeight="1" thickBot="1" x14ac:dyDescent="0.3"/>
    <row r="2" spans="2:9" ht="44.25" customHeight="1" thickTop="1" x14ac:dyDescent="0.4">
      <c r="B2" s="365" t="str">
        <f>+CONCATENATE("ESTADOS ACADÉMICOS ",'Portada informe E.A.'!A1," POR PROGRAMAS ACADÉMICOS")</f>
        <v>ESTADOS ACADÉMICOS 2023-2 POR PROGRAMAS ACADÉMICOS</v>
      </c>
      <c r="C2" s="355"/>
      <c r="D2" s="355"/>
      <c r="E2" s="355"/>
      <c r="F2" s="355"/>
      <c r="G2" s="355"/>
      <c r="H2" s="356"/>
    </row>
    <row r="3" spans="2:9" ht="44.25" customHeight="1" thickBot="1" x14ac:dyDescent="0.3">
      <c r="B3" s="350" t="s">
        <v>95</v>
      </c>
      <c r="C3" s="351"/>
      <c r="D3" s="351"/>
      <c r="E3" s="351"/>
      <c r="F3" s="351"/>
      <c r="G3" s="351"/>
      <c r="H3" s="352"/>
      <c r="I3" s="6"/>
    </row>
    <row r="4" spans="2:9" ht="15" customHeight="1" thickTop="1" x14ac:dyDescent="0.25"/>
    <row r="5" spans="2:9" ht="15" customHeight="1" thickBot="1" x14ac:dyDescent="0.3"/>
    <row r="6" spans="2:9" ht="20.25" customHeight="1" thickBot="1" x14ac:dyDescent="0.3">
      <c r="B6" s="366" t="s">
        <v>89</v>
      </c>
      <c r="C6" s="367"/>
      <c r="D6" s="367"/>
      <c r="E6" s="367"/>
      <c r="F6" s="367"/>
      <c r="G6" s="367"/>
      <c r="H6" s="367"/>
    </row>
    <row r="7" spans="2:9" ht="15" customHeight="1" x14ac:dyDescent="0.25">
      <c r="B7" s="361" t="s">
        <v>17</v>
      </c>
      <c r="C7" s="336" t="s">
        <v>78</v>
      </c>
      <c r="D7" s="363" t="s">
        <v>79</v>
      </c>
      <c r="E7" s="338" t="s">
        <v>80</v>
      </c>
      <c r="F7" s="336" t="s">
        <v>81</v>
      </c>
      <c r="G7" s="357" t="s">
        <v>82</v>
      </c>
      <c r="H7" s="336" t="s">
        <v>72</v>
      </c>
    </row>
    <row r="8" spans="2:9" ht="15.75" customHeight="1" thickBot="1" x14ac:dyDescent="0.3">
      <c r="B8" s="362"/>
      <c r="C8" s="337"/>
      <c r="D8" s="364"/>
      <c r="E8" s="339"/>
      <c r="F8" s="337"/>
      <c r="G8" s="358"/>
      <c r="H8" s="337"/>
    </row>
    <row r="9" spans="2:9" ht="20.25" customHeight="1" thickBot="1" x14ac:dyDescent="0.3">
      <c r="B9" s="7" t="s">
        <v>25</v>
      </c>
      <c r="C9" s="71">
        <v>992</v>
      </c>
      <c r="D9" s="8">
        <v>641</v>
      </c>
      <c r="E9" s="9">
        <v>14</v>
      </c>
      <c r="F9" s="8">
        <v>16</v>
      </c>
      <c r="G9" s="8">
        <v>5</v>
      </c>
      <c r="H9" s="8">
        <v>1668</v>
      </c>
    </row>
    <row r="10" spans="2:9" ht="20.25" customHeight="1" thickTop="1" thickBot="1" x14ac:dyDescent="0.3">
      <c r="B10" s="10" t="s">
        <v>26</v>
      </c>
      <c r="C10" s="72">
        <v>376</v>
      </c>
      <c r="D10" s="11">
        <v>347</v>
      </c>
      <c r="E10" s="12">
        <v>9</v>
      </c>
      <c r="F10" s="11">
        <v>8</v>
      </c>
      <c r="G10" s="11">
        <v>1</v>
      </c>
      <c r="H10" s="11">
        <v>741</v>
      </c>
    </row>
    <row r="11" spans="2:9" ht="20.25" customHeight="1" thickTop="1" thickBot="1" x14ac:dyDescent="0.3">
      <c r="B11" s="10" t="s">
        <v>27</v>
      </c>
      <c r="C11" s="72">
        <v>505</v>
      </c>
      <c r="D11" s="11">
        <v>182</v>
      </c>
      <c r="E11" s="12">
        <v>4</v>
      </c>
      <c r="F11" s="11">
        <v>5</v>
      </c>
      <c r="G11" s="11">
        <v>2</v>
      </c>
      <c r="H11" s="11">
        <v>698</v>
      </c>
    </row>
    <row r="12" spans="2:9" ht="20.25" customHeight="1" thickTop="1" thickBot="1" x14ac:dyDescent="0.3">
      <c r="B12" s="10" t="s">
        <v>28</v>
      </c>
      <c r="C12" s="72">
        <v>111</v>
      </c>
      <c r="D12" s="11">
        <v>112</v>
      </c>
      <c r="E12" s="12">
        <v>1</v>
      </c>
      <c r="F12" s="11">
        <v>3</v>
      </c>
      <c r="G12" s="11">
        <v>2</v>
      </c>
      <c r="H12" s="11">
        <v>229</v>
      </c>
    </row>
    <row r="13" spans="2:9" ht="51.75" customHeight="1" thickTop="1" thickBot="1" x14ac:dyDescent="0.3">
      <c r="B13" s="13" t="s">
        <v>29</v>
      </c>
      <c r="C13" s="73">
        <v>596</v>
      </c>
      <c r="D13" s="17">
        <v>439</v>
      </c>
      <c r="E13" s="18">
        <v>15</v>
      </c>
      <c r="F13" s="17">
        <v>20</v>
      </c>
      <c r="G13" s="17">
        <v>8</v>
      </c>
      <c r="H13" s="17">
        <v>1078</v>
      </c>
    </row>
    <row r="14" spans="2:9" ht="17.25" thickTop="1" thickBot="1" x14ac:dyDescent="0.3">
      <c r="B14" s="10" t="s">
        <v>30</v>
      </c>
      <c r="C14" s="72">
        <v>303</v>
      </c>
      <c r="D14" s="11">
        <v>373</v>
      </c>
      <c r="E14" s="12">
        <v>14</v>
      </c>
      <c r="F14" s="11">
        <v>17</v>
      </c>
      <c r="G14" s="11">
        <v>7</v>
      </c>
      <c r="H14" s="11">
        <v>714</v>
      </c>
    </row>
    <row r="15" spans="2:9" ht="17.25" thickTop="1" thickBot="1" x14ac:dyDescent="0.3">
      <c r="B15" s="10" t="s">
        <v>31</v>
      </c>
      <c r="C15" s="72">
        <v>92</v>
      </c>
      <c r="D15" s="11">
        <v>30</v>
      </c>
      <c r="E15" s="12">
        <v>0</v>
      </c>
      <c r="F15" s="11">
        <v>2</v>
      </c>
      <c r="G15" s="11">
        <v>1</v>
      </c>
      <c r="H15" s="11">
        <v>125</v>
      </c>
    </row>
    <row r="16" spans="2:9" ht="17.25" thickTop="1" thickBot="1" x14ac:dyDescent="0.3">
      <c r="B16" s="10" t="s">
        <v>32</v>
      </c>
      <c r="C16" s="72">
        <v>201</v>
      </c>
      <c r="D16" s="11">
        <v>36</v>
      </c>
      <c r="E16" s="12">
        <v>1</v>
      </c>
      <c r="F16" s="11">
        <v>1</v>
      </c>
      <c r="G16" s="11">
        <v>0</v>
      </c>
      <c r="H16" s="11">
        <v>239</v>
      </c>
    </row>
    <row r="17" spans="2:8" ht="17.25" thickTop="1" thickBot="1" x14ac:dyDescent="0.3">
      <c r="B17" s="16" t="s">
        <v>33</v>
      </c>
      <c r="C17" s="73">
        <v>848</v>
      </c>
      <c r="D17" s="17">
        <v>992</v>
      </c>
      <c r="E17" s="18">
        <v>21</v>
      </c>
      <c r="F17" s="17">
        <v>29</v>
      </c>
      <c r="G17" s="17">
        <v>5</v>
      </c>
      <c r="H17" s="17">
        <v>1895</v>
      </c>
    </row>
    <row r="18" spans="2:8" ht="17.25" thickTop="1" thickBot="1" x14ac:dyDescent="0.3">
      <c r="B18" s="10" t="s">
        <v>34</v>
      </c>
      <c r="C18" s="72">
        <v>715</v>
      </c>
      <c r="D18" s="11">
        <v>735</v>
      </c>
      <c r="E18" s="12">
        <v>14</v>
      </c>
      <c r="F18" s="11">
        <v>14</v>
      </c>
      <c r="G18" s="11">
        <v>5</v>
      </c>
      <c r="H18" s="11">
        <v>1483</v>
      </c>
    </row>
    <row r="19" spans="2:8" ht="17.25" thickTop="1" thickBot="1" x14ac:dyDescent="0.3">
      <c r="B19" s="10" t="s">
        <v>35</v>
      </c>
      <c r="C19" s="72">
        <v>64</v>
      </c>
      <c r="D19" s="11">
        <v>115</v>
      </c>
      <c r="E19" s="12">
        <v>0</v>
      </c>
      <c r="F19" s="11">
        <v>5</v>
      </c>
      <c r="G19" s="11">
        <v>0</v>
      </c>
      <c r="H19" s="11">
        <v>184</v>
      </c>
    </row>
    <row r="20" spans="2:8" ht="17.25" thickTop="1" thickBot="1" x14ac:dyDescent="0.3">
      <c r="B20" s="10" t="s">
        <v>36</v>
      </c>
      <c r="C20" s="72">
        <v>69</v>
      </c>
      <c r="D20" s="11">
        <v>142</v>
      </c>
      <c r="E20" s="12">
        <v>7</v>
      </c>
      <c r="F20" s="11">
        <v>10</v>
      </c>
      <c r="G20" s="11">
        <v>0</v>
      </c>
      <c r="H20" s="11">
        <v>228</v>
      </c>
    </row>
    <row r="21" spans="2:8" ht="17.25" thickTop="1" thickBot="1" x14ac:dyDescent="0.3">
      <c r="B21" s="16" t="s">
        <v>37</v>
      </c>
      <c r="C21" s="73">
        <v>1110</v>
      </c>
      <c r="D21" s="17">
        <v>1698</v>
      </c>
      <c r="E21" s="18">
        <v>69</v>
      </c>
      <c r="F21" s="17">
        <v>87</v>
      </c>
      <c r="G21" s="17">
        <v>15</v>
      </c>
      <c r="H21" s="17">
        <v>2979</v>
      </c>
    </row>
    <row r="22" spans="2:8" ht="17.25" thickTop="1" thickBot="1" x14ac:dyDescent="0.3">
      <c r="B22" s="20" t="s">
        <v>38</v>
      </c>
      <c r="C22" s="84">
        <v>231</v>
      </c>
      <c r="D22" s="21">
        <v>361</v>
      </c>
      <c r="E22" s="22">
        <v>22</v>
      </c>
      <c r="F22" s="21">
        <v>25</v>
      </c>
      <c r="G22" s="21">
        <v>1</v>
      </c>
      <c r="H22" s="21">
        <v>640</v>
      </c>
    </row>
    <row r="23" spans="2:8" ht="17.25" thickTop="1" thickBot="1" x14ac:dyDescent="0.3">
      <c r="B23" s="10" t="s">
        <v>39</v>
      </c>
      <c r="C23" s="72">
        <v>275</v>
      </c>
      <c r="D23" s="11">
        <v>357</v>
      </c>
      <c r="E23" s="12">
        <v>15</v>
      </c>
      <c r="F23" s="11">
        <v>27</v>
      </c>
      <c r="G23" s="11">
        <v>12</v>
      </c>
      <c r="H23" s="11">
        <v>686</v>
      </c>
    </row>
    <row r="24" spans="2:8" ht="17.25" thickTop="1" thickBot="1" x14ac:dyDescent="0.3">
      <c r="B24" s="10" t="s">
        <v>40</v>
      </c>
      <c r="C24" s="72">
        <v>68</v>
      </c>
      <c r="D24" s="11">
        <v>93</v>
      </c>
      <c r="E24" s="12">
        <v>4</v>
      </c>
      <c r="F24" s="11">
        <v>2</v>
      </c>
      <c r="G24" s="11">
        <v>0</v>
      </c>
      <c r="H24" s="11">
        <v>167</v>
      </c>
    </row>
    <row r="25" spans="2:8" ht="17.25" thickTop="1" thickBot="1" x14ac:dyDescent="0.3">
      <c r="B25" s="10" t="s">
        <v>41</v>
      </c>
      <c r="C25" s="72">
        <v>128</v>
      </c>
      <c r="D25" s="11">
        <v>150</v>
      </c>
      <c r="E25" s="12">
        <v>3</v>
      </c>
      <c r="F25" s="11">
        <v>1</v>
      </c>
      <c r="G25" s="11">
        <v>2</v>
      </c>
      <c r="H25" s="11">
        <v>284</v>
      </c>
    </row>
    <row r="26" spans="2:8" ht="17.25" thickTop="1" thickBot="1" x14ac:dyDescent="0.3">
      <c r="B26" s="10" t="s">
        <v>42</v>
      </c>
      <c r="C26" s="72">
        <v>245</v>
      </c>
      <c r="D26" s="11">
        <v>478</v>
      </c>
      <c r="E26" s="12">
        <v>12</v>
      </c>
      <c r="F26" s="11">
        <v>13</v>
      </c>
      <c r="G26" s="11">
        <v>0</v>
      </c>
      <c r="H26" s="11">
        <v>748</v>
      </c>
    </row>
    <row r="27" spans="2:8" ht="17.25" thickTop="1" thickBot="1" x14ac:dyDescent="0.3">
      <c r="B27" s="10" t="s">
        <v>43</v>
      </c>
      <c r="C27" s="72">
        <v>163</v>
      </c>
      <c r="D27" s="11">
        <v>259</v>
      </c>
      <c r="E27" s="12">
        <v>13</v>
      </c>
      <c r="F27" s="11">
        <v>19</v>
      </c>
      <c r="G27" s="11">
        <v>0</v>
      </c>
      <c r="H27" s="11">
        <v>454</v>
      </c>
    </row>
    <row r="28" spans="2:8" ht="33" thickTop="1" thickBot="1" x14ac:dyDescent="0.3">
      <c r="B28" s="23" t="s">
        <v>44</v>
      </c>
      <c r="C28" s="73">
        <v>1058</v>
      </c>
      <c r="D28" s="17">
        <v>398</v>
      </c>
      <c r="E28" s="18">
        <v>9</v>
      </c>
      <c r="F28" s="17">
        <v>10</v>
      </c>
      <c r="G28" s="17">
        <v>1</v>
      </c>
      <c r="H28" s="17">
        <v>1476</v>
      </c>
    </row>
    <row r="29" spans="2:8" ht="17.25" thickTop="1" thickBot="1" x14ac:dyDescent="0.3">
      <c r="B29" s="10" t="s">
        <v>45</v>
      </c>
      <c r="C29" s="72">
        <v>566</v>
      </c>
      <c r="D29" s="11">
        <v>225</v>
      </c>
      <c r="E29" s="12">
        <v>4</v>
      </c>
      <c r="F29" s="11">
        <v>6</v>
      </c>
      <c r="G29" s="11">
        <v>1</v>
      </c>
      <c r="H29" s="11">
        <v>802</v>
      </c>
    </row>
    <row r="30" spans="2:8" ht="17.25" thickTop="1" thickBot="1" x14ac:dyDescent="0.3">
      <c r="B30" s="10" t="s">
        <v>46</v>
      </c>
      <c r="C30" s="72">
        <v>399</v>
      </c>
      <c r="D30" s="11">
        <v>84</v>
      </c>
      <c r="E30" s="12">
        <v>1</v>
      </c>
      <c r="F30" s="11">
        <v>0</v>
      </c>
      <c r="G30" s="11">
        <v>0</v>
      </c>
      <c r="H30" s="11">
        <v>484</v>
      </c>
    </row>
    <row r="31" spans="2:8" ht="17.25" thickTop="1" thickBot="1" x14ac:dyDescent="0.3">
      <c r="B31" s="10" t="s">
        <v>47</v>
      </c>
      <c r="C31" s="72">
        <v>24</v>
      </c>
      <c r="D31" s="11">
        <v>5</v>
      </c>
      <c r="E31" s="12">
        <v>1</v>
      </c>
      <c r="F31" s="11">
        <v>0</v>
      </c>
      <c r="G31" s="11">
        <v>0</v>
      </c>
      <c r="H31" s="11">
        <v>30</v>
      </c>
    </row>
    <row r="32" spans="2:8" ht="17.25" thickTop="1" thickBot="1" x14ac:dyDescent="0.3">
      <c r="B32" s="10" t="s">
        <v>48</v>
      </c>
      <c r="C32" s="72">
        <v>69</v>
      </c>
      <c r="D32" s="11">
        <v>84</v>
      </c>
      <c r="E32" s="12">
        <v>3</v>
      </c>
      <c r="F32" s="11">
        <v>4</v>
      </c>
      <c r="G32" s="11">
        <v>0</v>
      </c>
      <c r="H32" s="11">
        <v>160</v>
      </c>
    </row>
    <row r="33" spans="2:8" ht="33" thickTop="1" thickBot="1" x14ac:dyDescent="0.3">
      <c r="B33" s="23" t="s">
        <v>49</v>
      </c>
      <c r="C33" s="73">
        <v>614</v>
      </c>
      <c r="D33" s="17">
        <v>245</v>
      </c>
      <c r="E33" s="18">
        <v>4</v>
      </c>
      <c r="F33" s="17">
        <v>11</v>
      </c>
      <c r="G33" s="17">
        <v>1</v>
      </c>
      <c r="H33" s="17">
        <v>875</v>
      </c>
    </row>
    <row r="34" spans="2:8" ht="17.25" thickTop="1" thickBot="1" x14ac:dyDescent="0.3">
      <c r="B34" s="10" t="s">
        <v>50</v>
      </c>
      <c r="C34" s="72">
        <v>236</v>
      </c>
      <c r="D34" s="11">
        <v>136</v>
      </c>
      <c r="E34" s="12">
        <v>4</v>
      </c>
      <c r="F34" s="11">
        <v>6</v>
      </c>
      <c r="G34" s="11">
        <v>0</v>
      </c>
      <c r="H34" s="11">
        <v>382</v>
      </c>
    </row>
    <row r="35" spans="2:8" ht="17.25" thickTop="1" thickBot="1" x14ac:dyDescent="0.3">
      <c r="B35" s="10" t="s">
        <v>51</v>
      </c>
      <c r="C35" s="72">
        <v>304</v>
      </c>
      <c r="D35" s="11">
        <v>74</v>
      </c>
      <c r="E35" s="12">
        <v>0</v>
      </c>
      <c r="F35" s="11">
        <v>5</v>
      </c>
      <c r="G35" s="11">
        <v>1</v>
      </c>
      <c r="H35" s="11">
        <v>384</v>
      </c>
    </row>
    <row r="36" spans="2:8" ht="17.25" thickTop="1" thickBot="1" x14ac:dyDescent="0.3">
      <c r="B36" s="10" t="s">
        <v>52</v>
      </c>
      <c r="C36" s="72">
        <v>74</v>
      </c>
      <c r="D36" s="11">
        <v>35</v>
      </c>
      <c r="E36" s="12">
        <v>0</v>
      </c>
      <c r="F36" s="11">
        <v>0</v>
      </c>
      <c r="G36" s="11">
        <v>0</v>
      </c>
      <c r="H36" s="11">
        <v>109</v>
      </c>
    </row>
    <row r="37" spans="2:8" ht="17.25" thickTop="1" thickBot="1" x14ac:dyDescent="0.3">
      <c r="B37" s="16" t="s">
        <v>53</v>
      </c>
      <c r="C37" s="73">
        <v>78</v>
      </c>
      <c r="D37" s="17">
        <v>14</v>
      </c>
      <c r="E37" s="18">
        <v>1</v>
      </c>
      <c r="F37" s="17">
        <v>1</v>
      </c>
      <c r="G37" s="17">
        <v>1</v>
      </c>
      <c r="H37" s="17">
        <v>95</v>
      </c>
    </row>
    <row r="38" spans="2:8" ht="17.25" thickTop="1" thickBot="1" x14ac:dyDescent="0.3">
      <c r="B38" s="10" t="s">
        <v>54</v>
      </c>
      <c r="C38" s="72">
        <v>78</v>
      </c>
      <c r="D38" s="11">
        <v>14</v>
      </c>
      <c r="E38" s="12">
        <v>0</v>
      </c>
      <c r="F38" s="11">
        <v>1</v>
      </c>
      <c r="G38" s="11">
        <v>1</v>
      </c>
      <c r="H38" s="11">
        <v>94</v>
      </c>
    </row>
    <row r="39" spans="2:8" ht="17.25" thickTop="1" thickBot="1" x14ac:dyDescent="0.3">
      <c r="B39" s="10" t="s">
        <v>55</v>
      </c>
      <c r="C39" s="72">
        <v>0</v>
      </c>
      <c r="D39" s="11">
        <v>0</v>
      </c>
      <c r="E39" s="12">
        <v>0</v>
      </c>
      <c r="F39" s="11">
        <v>0</v>
      </c>
      <c r="G39" s="11">
        <v>0</v>
      </c>
      <c r="H39" s="11">
        <v>0</v>
      </c>
    </row>
    <row r="40" spans="2:8" ht="17.25" thickTop="1" thickBot="1" x14ac:dyDescent="0.3">
      <c r="B40" s="10" t="s">
        <v>56</v>
      </c>
      <c r="C40" s="72">
        <v>0</v>
      </c>
      <c r="D40" s="11">
        <v>0</v>
      </c>
      <c r="E40" s="12">
        <v>1</v>
      </c>
      <c r="F40" s="11">
        <v>0</v>
      </c>
      <c r="G40" s="11">
        <v>0</v>
      </c>
      <c r="H40" s="11">
        <v>1</v>
      </c>
    </row>
    <row r="41" spans="2:8" ht="17.25" thickTop="1" thickBot="1" x14ac:dyDescent="0.3">
      <c r="B41" s="16" t="s">
        <v>57</v>
      </c>
      <c r="C41" s="73">
        <v>157</v>
      </c>
      <c r="D41" s="17">
        <v>205</v>
      </c>
      <c r="E41" s="18">
        <v>5</v>
      </c>
      <c r="F41" s="17">
        <v>2</v>
      </c>
      <c r="G41" s="17">
        <v>1</v>
      </c>
      <c r="H41" s="17">
        <v>370</v>
      </c>
    </row>
    <row r="42" spans="2:8" ht="17.25" thickTop="1" thickBot="1" x14ac:dyDescent="0.3">
      <c r="B42" s="10" t="s">
        <v>58</v>
      </c>
      <c r="C42" s="72">
        <v>32</v>
      </c>
      <c r="D42" s="11">
        <v>17</v>
      </c>
      <c r="E42" s="12">
        <v>0</v>
      </c>
      <c r="F42" s="11">
        <v>0</v>
      </c>
      <c r="G42" s="11">
        <v>0</v>
      </c>
      <c r="H42" s="11">
        <v>49</v>
      </c>
    </row>
    <row r="43" spans="2:8" ht="17.25" thickTop="1" thickBot="1" x14ac:dyDescent="0.3">
      <c r="B43" s="10" t="s">
        <v>59</v>
      </c>
      <c r="C43" s="72">
        <v>78</v>
      </c>
      <c r="D43" s="11">
        <v>143</v>
      </c>
      <c r="E43" s="12">
        <v>3</v>
      </c>
      <c r="F43" s="11">
        <v>0</v>
      </c>
      <c r="G43" s="11">
        <v>1</v>
      </c>
      <c r="H43" s="11">
        <v>225</v>
      </c>
    </row>
    <row r="44" spans="2:8" ht="17.25" thickTop="1" thickBot="1" x14ac:dyDescent="0.3">
      <c r="B44" s="10" t="s">
        <v>60</v>
      </c>
      <c r="C44" s="72">
        <v>47</v>
      </c>
      <c r="D44" s="11">
        <v>45</v>
      </c>
      <c r="E44" s="12">
        <v>2</v>
      </c>
      <c r="F44" s="11">
        <v>2</v>
      </c>
      <c r="G44" s="11">
        <v>0</v>
      </c>
      <c r="H44" s="11">
        <v>96</v>
      </c>
    </row>
    <row r="45" spans="2:8" ht="17.25" thickTop="1" thickBot="1" x14ac:dyDescent="0.3">
      <c r="B45" s="16" t="s">
        <v>61</v>
      </c>
      <c r="C45" s="73">
        <v>248</v>
      </c>
      <c r="D45" s="17">
        <v>47</v>
      </c>
      <c r="E45" s="18">
        <v>1</v>
      </c>
      <c r="F45" s="17">
        <v>2</v>
      </c>
      <c r="G45" s="17">
        <v>0</v>
      </c>
      <c r="H45" s="17">
        <v>298</v>
      </c>
    </row>
    <row r="46" spans="2:8" ht="17.25" thickTop="1" thickBot="1" x14ac:dyDescent="0.3">
      <c r="B46" s="10" t="s">
        <v>62</v>
      </c>
      <c r="C46" s="72">
        <v>248</v>
      </c>
      <c r="D46" s="11">
        <v>47</v>
      </c>
      <c r="E46" s="12">
        <v>1</v>
      </c>
      <c r="F46" s="11">
        <v>2</v>
      </c>
      <c r="G46" s="11">
        <v>0</v>
      </c>
      <c r="H46" s="11">
        <v>298</v>
      </c>
    </row>
    <row r="47" spans="2:8" ht="17.25" thickTop="1" thickBot="1" x14ac:dyDescent="0.3">
      <c r="B47" s="16" t="s">
        <v>63</v>
      </c>
      <c r="C47" s="73">
        <v>64</v>
      </c>
      <c r="D47" s="17">
        <v>30</v>
      </c>
      <c r="E47" s="18">
        <v>0</v>
      </c>
      <c r="F47" s="17">
        <v>1</v>
      </c>
      <c r="G47" s="17">
        <v>0</v>
      </c>
      <c r="H47" s="17">
        <v>95</v>
      </c>
    </row>
    <row r="48" spans="2:8" ht="15" customHeight="1" thickTop="1" thickBot="1" x14ac:dyDescent="0.3">
      <c r="B48" s="29" t="s">
        <v>63</v>
      </c>
      <c r="C48" s="85">
        <v>64</v>
      </c>
      <c r="D48" s="24">
        <v>30</v>
      </c>
      <c r="E48" s="25">
        <v>0</v>
      </c>
      <c r="F48" s="24">
        <v>1</v>
      </c>
      <c r="G48" s="24">
        <v>0</v>
      </c>
      <c r="H48" s="24">
        <v>95</v>
      </c>
    </row>
    <row r="49" spans="2:8" ht="20.25" thickTop="1" thickBot="1" x14ac:dyDescent="0.3">
      <c r="B49" s="74" t="s">
        <v>70</v>
      </c>
      <c r="C49" s="75">
        <v>5765</v>
      </c>
      <c r="D49" s="76">
        <v>4709</v>
      </c>
      <c r="E49" s="77">
        <v>139</v>
      </c>
      <c r="F49" s="76">
        <v>179</v>
      </c>
      <c r="G49" s="76">
        <v>37</v>
      </c>
      <c r="H49" s="78">
        <v>10829</v>
      </c>
    </row>
    <row r="50" spans="2:8" ht="15" customHeight="1" x14ac:dyDescent="0.25">
      <c r="B50" s="38"/>
      <c r="C50" s="104"/>
      <c r="D50" s="38"/>
      <c r="E50" s="38"/>
      <c r="F50" s="38"/>
      <c r="G50" s="38"/>
      <c r="H50" s="38"/>
    </row>
    <row r="51" spans="2:8" ht="15" customHeight="1" thickBot="1" x14ac:dyDescent="0.3">
      <c r="B51" s="38"/>
      <c r="C51" s="38"/>
      <c r="D51" s="38"/>
      <c r="E51" s="38"/>
      <c r="F51" s="38"/>
      <c r="G51" s="38"/>
      <c r="H51" s="38"/>
    </row>
    <row r="52" spans="2:8" ht="21" thickBot="1" x14ac:dyDescent="0.35">
      <c r="B52" s="359" t="str">
        <f>B6</f>
        <v>ESTADOS ACADÉMICOS 2023-2</v>
      </c>
      <c r="C52" s="360"/>
      <c r="D52" s="360"/>
      <c r="E52" s="360"/>
      <c r="F52" s="360"/>
      <c r="G52" s="360"/>
      <c r="H52" s="360"/>
    </row>
    <row r="53" spans="2:8" ht="15" customHeight="1" x14ac:dyDescent="0.25">
      <c r="B53" s="361" t="s">
        <v>17</v>
      </c>
      <c r="C53" s="336" t="s">
        <v>78</v>
      </c>
      <c r="D53" s="363" t="s">
        <v>79</v>
      </c>
      <c r="E53" s="338" t="s">
        <v>80</v>
      </c>
      <c r="F53" s="336" t="s">
        <v>81</v>
      </c>
      <c r="G53" s="357" t="s">
        <v>82</v>
      </c>
      <c r="H53" s="336" t="s">
        <v>72</v>
      </c>
    </row>
    <row r="54" spans="2:8" ht="15.75" customHeight="1" thickBot="1" x14ac:dyDescent="0.3">
      <c r="B54" s="362"/>
      <c r="C54" s="337"/>
      <c r="D54" s="364"/>
      <c r="E54" s="339"/>
      <c r="F54" s="337"/>
      <c r="G54" s="358"/>
      <c r="H54" s="337"/>
    </row>
    <row r="55" spans="2:8" ht="16.5" thickBot="1" x14ac:dyDescent="0.3">
      <c r="B55" s="194" t="s">
        <v>25</v>
      </c>
      <c r="C55" s="219">
        <f t="shared" ref="C55:C89" si="0">IFERROR(C9/H55,0)</f>
        <v>0.59472422062350117</v>
      </c>
      <c r="D55" s="220">
        <f t="shared" ref="D55:D89" si="1">IFERROR(D9/H55,0)</f>
        <v>0.3842925659472422</v>
      </c>
      <c r="E55" s="221">
        <f t="shared" ref="E55:E89" si="2">IFERROR(E9/H55,0)</f>
        <v>8.3932853717026377E-3</v>
      </c>
      <c r="F55" s="220">
        <f t="shared" ref="F55:F89" si="3">IFERROR(F9/H55,0)</f>
        <v>9.5923261390887284E-3</v>
      </c>
      <c r="G55" s="220">
        <f t="shared" ref="G55:G89" si="4">IFERROR(G9/H55,0)</f>
        <v>2.9976019184652278E-3</v>
      </c>
      <c r="H55" s="133">
        <f t="shared" ref="H55:H90" si="5">H9</f>
        <v>1668</v>
      </c>
    </row>
    <row r="56" spans="2:8" ht="17.25" thickTop="1" thickBot="1" x14ac:dyDescent="0.3">
      <c r="B56" s="196" t="s">
        <v>26</v>
      </c>
      <c r="C56" s="222">
        <f t="shared" si="0"/>
        <v>0.50742240215924428</v>
      </c>
      <c r="D56" s="223">
        <f t="shared" si="1"/>
        <v>0.46828609986504721</v>
      </c>
      <c r="E56" s="224">
        <f t="shared" si="2"/>
        <v>1.2145748987854251E-2</v>
      </c>
      <c r="F56" s="223">
        <f t="shared" si="3"/>
        <v>1.0796221322537112E-2</v>
      </c>
      <c r="G56" s="223">
        <f t="shared" si="4"/>
        <v>1.3495276653171389E-3</v>
      </c>
      <c r="H56" s="134">
        <f t="shared" si="5"/>
        <v>741</v>
      </c>
    </row>
    <row r="57" spans="2:8" ht="17.25" thickTop="1" thickBot="1" x14ac:dyDescent="0.3">
      <c r="B57" s="196" t="s">
        <v>27</v>
      </c>
      <c r="C57" s="222">
        <f t="shared" si="0"/>
        <v>0.72349570200573066</v>
      </c>
      <c r="D57" s="223">
        <f t="shared" si="1"/>
        <v>0.26074498567335241</v>
      </c>
      <c r="E57" s="224">
        <f t="shared" si="2"/>
        <v>5.7306590257879654E-3</v>
      </c>
      <c r="F57" s="223">
        <f t="shared" si="3"/>
        <v>7.1633237822349575E-3</v>
      </c>
      <c r="G57" s="223">
        <f t="shared" si="4"/>
        <v>2.8653295128939827E-3</v>
      </c>
      <c r="H57" s="134">
        <f t="shared" si="5"/>
        <v>698</v>
      </c>
    </row>
    <row r="58" spans="2:8" ht="17.25" thickTop="1" thickBot="1" x14ac:dyDescent="0.3">
      <c r="B58" s="196" t="s">
        <v>28</v>
      </c>
      <c r="C58" s="222">
        <f t="shared" si="0"/>
        <v>0.48471615720524019</v>
      </c>
      <c r="D58" s="223">
        <f t="shared" si="1"/>
        <v>0.48908296943231439</v>
      </c>
      <c r="E58" s="224">
        <f t="shared" si="2"/>
        <v>4.3668122270742356E-3</v>
      </c>
      <c r="F58" s="223">
        <f t="shared" si="3"/>
        <v>1.3100436681222707E-2</v>
      </c>
      <c r="G58" s="223">
        <f t="shared" si="4"/>
        <v>8.7336244541484712E-3</v>
      </c>
      <c r="H58" s="134">
        <f t="shared" si="5"/>
        <v>229</v>
      </c>
    </row>
    <row r="59" spans="2:8" ht="33" thickTop="1" thickBot="1" x14ac:dyDescent="0.3">
      <c r="B59" s="205" t="s">
        <v>65</v>
      </c>
      <c r="C59" s="225">
        <f t="shared" si="0"/>
        <v>0.55287569573283857</v>
      </c>
      <c r="D59" s="226">
        <f t="shared" si="1"/>
        <v>0.4072356215213358</v>
      </c>
      <c r="E59" s="227">
        <f t="shared" si="2"/>
        <v>1.3914656771799629E-2</v>
      </c>
      <c r="F59" s="226">
        <f t="shared" si="3"/>
        <v>1.8552875695732839E-2</v>
      </c>
      <c r="G59" s="226">
        <f t="shared" si="4"/>
        <v>7.4211502782931356E-3</v>
      </c>
      <c r="H59" s="137">
        <f t="shared" si="5"/>
        <v>1078</v>
      </c>
    </row>
    <row r="60" spans="2:8" ht="17.25" thickTop="1" thickBot="1" x14ac:dyDescent="0.3">
      <c r="B60" s="196" t="s">
        <v>30</v>
      </c>
      <c r="C60" s="222">
        <f t="shared" si="0"/>
        <v>0.42436974789915966</v>
      </c>
      <c r="D60" s="223">
        <f t="shared" si="1"/>
        <v>0.52240896358543421</v>
      </c>
      <c r="E60" s="224">
        <f t="shared" si="2"/>
        <v>1.9607843137254902E-2</v>
      </c>
      <c r="F60" s="223">
        <f t="shared" si="3"/>
        <v>2.3809523809523808E-2</v>
      </c>
      <c r="G60" s="223">
        <f t="shared" si="4"/>
        <v>9.8039215686274508E-3</v>
      </c>
      <c r="H60" s="134">
        <f t="shared" si="5"/>
        <v>714</v>
      </c>
    </row>
    <row r="61" spans="2:8" ht="17.25" thickTop="1" thickBot="1" x14ac:dyDescent="0.3">
      <c r="B61" s="196" t="s">
        <v>31</v>
      </c>
      <c r="C61" s="222">
        <f t="shared" si="0"/>
        <v>0.73599999999999999</v>
      </c>
      <c r="D61" s="223">
        <f t="shared" si="1"/>
        <v>0.24</v>
      </c>
      <c r="E61" s="224">
        <f t="shared" si="2"/>
        <v>0</v>
      </c>
      <c r="F61" s="223">
        <f t="shared" si="3"/>
        <v>1.6E-2</v>
      </c>
      <c r="G61" s="223">
        <f t="shared" si="4"/>
        <v>8.0000000000000002E-3</v>
      </c>
      <c r="H61" s="134">
        <f t="shared" si="5"/>
        <v>125</v>
      </c>
    </row>
    <row r="62" spans="2:8" ht="17.25" thickTop="1" thickBot="1" x14ac:dyDescent="0.3">
      <c r="B62" s="196" t="s">
        <v>32</v>
      </c>
      <c r="C62" s="222">
        <f t="shared" si="0"/>
        <v>0.84100418410041844</v>
      </c>
      <c r="D62" s="223">
        <f t="shared" si="1"/>
        <v>0.15062761506276151</v>
      </c>
      <c r="E62" s="224">
        <f t="shared" si="2"/>
        <v>4.1841004184100415E-3</v>
      </c>
      <c r="F62" s="223">
        <f t="shared" si="3"/>
        <v>4.1841004184100415E-3</v>
      </c>
      <c r="G62" s="223">
        <f t="shared" si="4"/>
        <v>0</v>
      </c>
      <c r="H62" s="134">
        <f t="shared" si="5"/>
        <v>239</v>
      </c>
    </row>
    <row r="63" spans="2:8" ht="17.25" thickTop="1" thickBot="1" x14ac:dyDescent="0.3">
      <c r="B63" s="200" t="s">
        <v>33</v>
      </c>
      <c r="C63" s="225">
        <f t="shared" si="0"/>
        <v>0.44749340369393142</v>
      </c>
      <c r="D63" s="226">
        <f t="shared" si="1"/>
        <v>0.52348284960422165</v>
      </c>
      <c r="E63" s="227">
        <f t="shared" si="2"/>
        <v>1.108179419525066E-2</v>
      </c>
      <c r="F63" s="226">
        <f t="shared" si="3"/>
        <v>1.5303430079155673E-2</v>
      </c>
      <c r="G63" s="226">
        <f t="shared" si="4"/>
        <v>2.6385224274406332E-3</v>
      </c>
      <c r="H63" s="137">
        <f t="shared" si="5"/>
        <v>1895</v>
      </c>
    </row>
    <row r="64" spans="2:8" ht="17.25" thickTop="1" thickBot="1" x14ac:dyDescent="0.3">
      <c r="B64" s="196" t="s">
        <v>34</v>
      </c>
      <c r="C64" s="222">
        <f t="shared" si="0"/>
        <v>0.48213081591368845</v>
      </c>
      <c r="D64" s="223">
        <f t="shared" si="1"/>
        <v>0.49561699258260283</v>
      </c>
      <c r="E64" s="224">
        <f t="shared" si="2"/>
        <v>9.440323668240054E-3</v>
      </c>
      <c r="F64" s="223">
        <f t="shared" si="3"/>
        <v>9.440323668240054E-3</v>
      </c>
      <c r="G64" s="223">
        <f t="shared" si="4"/>
        <v>3.3715441672285905E-3</v>
      </c>
      <c r="H64" s="134">
        <f t="shared" si="5"/>
        <v>1483</v>
      </c>
    </row>
    <row r="65" spans="2:8" ht="17.25" thickTop="1" thickBot="1" x14ac:dyDescent="0.3">
      <c r="B65" s="196" t="s">
        <v>35</v>
      </c>
      <c r="C65" s="222">
        <f t="shared" si="0"/>
        <v>0.34782608695652173</v>
      </c>
      <c r="D65" s="223">
        <f t="shared" si="1"/>
        <v>0.625</v>
      </c>
      <c r="E65" s="224">
        <f t="shared" si="2"/>
        <v>0</v>
      </c>
      <c r="F65" s="223">
        <f t="shared" si="3"/>
        <v>2.717391304347826E-2</v>
      </c>
      <c r="G65" s="223">
        <f t="shared" si="4"/>
        <v>0</v>
      </c>
      <c r="H65" s="134">
        <f t="shared" si="5"/>
        <v>184</v>
      </c>
    </row>
    <row r="66" spans="2:8" ht="17.25" thickTop="1" thickBot="1" x14ac:dyDescent="0.3">
      <c r="B66" s="196" t="s">
        <v>36</v>
      </c>
      <c r="C66" s="222">
        <f t="shared" si="0"/>
        <v>0.30263157894736842</v>
      </c>
      <c r="D66" s="223">
        <f t="shared" si="1"/>
        <v>0.6228070175438597</v>
      </c>
      <c r="E66" s="224">
        <f t="shared" si="2"/>
        <v>3.0701754385964911E-2</v>
      </c>
      <c r="F66" s="223">
        <f t="shared" si="3"/>
        <v>4.3859649122807015E-2</v>
      </c>
      <c r="G66" s="223">
        <f t="shared" si="4"/>
        <v>0</v>
      </c>
      <c r="H66" s="134">
        <f t="shared" si="5"/>
        <v>228</v>
      </c>
    </row>
    <row r="67" spans="2:8" ht="17.25" thickTop="1" thickBot="1" x14ac:dyDescent="0.3">
      <c r="B67" s="200" t="s">
        <v>37</v>
      </c>
      <c r="C67" s="225">
        <f t="shared" si="0"/>
        <v>0.37260825780463241</v>
      </c>
      <c r="D67" s="226">
        <f t="shared" si="1"/>
        <v>0.56998992950654581</v>
      </c>
      <c r="E67" s="227">
        <f t="shared" si="2"/>
        <v>2.3162134944612285E-2</v>
      </c>
      <c r="F67" s="226">
        <f t="shared" si="3"/>
        <v>2.920443101711984E-2</v>
      </c>
      <c r="G67" s="226">
        <f t="shared" si="4"/>
        <v>5.0352467270896274E-3</v>
      </c>
      <c r="H67" s="137">
        <f t="shared" si="5"/>
        <v>2979</v>
      </c>
    </row>
    <row r="68" spans="2:8" ht="17.25" thickTop="1" thickBot="1" x14ac:dyDescent="0.3">
      <c r="B68" s="203" t="s">
        <v>38</v>
      </c>
      <c r="C68" s="228">
        <f t="shared" si="0"/>
        <v>0.36093750000000002</v>
      </c>
      <c r="D68" s="229">
        <f t="shared" si="1"/>
        <v>0.56406250000000002</v>
      </c>
      <c r="E68" s="230">
        <f t="shared" si="2"/>
        <v>3.4375000000000003E-2</v>
      </c>
      <c r="F68" s="229">
        <f t="shared" si="3"/>
        <v>3.90625E-2</v>
      </c>
      <c r="G68" s="229">
        <f t="shared" si="4"/>
        <v>1.5625000000000001E-3</v>
      </c>
      <c r="H68" s="139">
        <f t="shared" si="5"/>
        <v>640</v>
      </c>
    </row>
    <row r="69" spans="2:8" ht="17.25" thickTop="1" thickBot="1" x14ac:dyDescent="0.3">
      <c r="B69" s="196" t="s">
        <v>39</v>
      </c>
      <c r="C69" s="222">
        <f t="shared" si="0"/>
        <v>0.4008746355685131</v>
      </c>
      <c r="D69" s="223">
        <f t="shared" si="1"/>
        <v>0.52040816326530615</v>
      </c>
      <c r="E69" s="224">
        <f t="shared" si="2"/>
        <v>2.1865889212827987E-2</v>
      </c>
      <c r="F69" s="223">
        <f t="shared" si="3"/>
        <v>3.9358600583090382E-2</v>
      </c>
      <c r="G69" s="223">
        <f t="shared" si="4"/>
        <v>1.7492711370262391E-2</v>
      </c>
      <c r="H69" s="134">
        <f t="shared" si="5"/>
        <v>686</v>
      </c>
    </row>
    <row r="70" spans="2:8" ht="17.25" thickTop="1" thickBot="1" x14ac:dyDescent="0.3">
      <c r="B70" s="196" t="s">
        <v>40</v>
      </c>
      <c r="C70" s="222">
        <f t="shared" si="0"/>
        <v>0.40718562874251496</v>
      </c>
      <c r="D70" s="223">
        <f t="shared" si="1"/>
        <v>0.55688622754491013</v>
      </c>
      <c r="E70" s="224">
        <f t="shared" si="2"/>
        <v>2.3952095808383235E-2</v>
      </c>
      <c r="F70" s="223">
        <f t="shared" si="3"/>
        <v>1.1976047904191617E-2</v>
      </c>
      <c r="G70" s="223">
        <f t="shared" si="4"/>
        <v>0</v>
      </c>
      <c r="H70" s="134">
        <f t="shared" si="5"/>
        <v>167</v>
      </c>
    </row>
    <row r="71" spans="2:8" ht="17.25" thickTop="1" thickBot="1" x14ac:dyDescent="0.3">
      <c r="B71" s="196" t="s">
        <v>41</v>
      </c>
      <c r="C71" s="222">
        <f t="shared" si="0"/>
        <v>0.45070422535211269</v>
      </c>
      <c r="D71" s="223">
        <f t="shared" si="1"/>
        <v>0.528169014084507</v>
      </c>
      <c r="E71" s="224">
        <f t="shared" si="2"/>
        <v>1.0563380281690141E-2</v>
      </c>
      <c r="F71" s="223">
        <f t="shared" si="3"/>
        <v>3.5211267605633804E-3</v>
      </c>
      <c r="G71" s="223">
        <f t="shared" si="4"/>
        <v>7.0422535211267607E-3</v>
      </c>
      <c r="H71" s="134">
        <f t="shared" si="5"/>
        <v>284</v>
      </c>
    </row>
    <row r="72" spans="2:8" ht="17.25" thickTop="1" thickBot="1" x14ac:dyDescent="0.3">
      <c r="B72" s="196" t="s">
        <v>42</v>
      </c>
      <c r="C72" s="222">
        <f t="shared" si="0"/>
        <v>0.32754010695187163</v>
      </c>
      <c r="D72" s="223">
        <f t="shared" si="1"/>
        <v>0.63903743315508021</v>
      </c>
      <c r="E72" s="224">
        <f t="shared" si="2"/>
        <v>1.6042780748663103E-2</v>
      </c>
      <c r="F72" s="223">
        <f t="shared" si="3"/>
        <v>1.7379679144385027E-2</v>
      </c>
      <c r="G72" s="223">
        <f t="shared" si="4"/>
        <v>0</v>
      </c>
      <c r="H72" s="134">
        <f t="shared" si="5"/>
        <v>748</v>
      </c>
    </row>
    <row r="73" spans="2:8" ht="17.25" thickTop="1" thickBot="1" x14ac:dyDescent="0.3">
      <c r="B73" s="196" t="s">
        <v>43</v>
      </c>
      <c r="C73" s="222">
        <f t="shared" si="0"/>
        <v>0.3590308370044053</v>
      </c>
      <c r="D73" s="223">
        <f t="shared" si="1"/>
        <v>0.57048458149779735</v>
      </c>
      <c r="E73" s="224">
        <f t="shared" si="2"/>
        <v>2.8634361233480177E-2</v>
      </c>
      <c r="F73" s="223">
        <f t="shared" si="3"/>
        <v>4.185022026431718E-2</v>
      </c>
      <c r="G73" s="223">
        <f t="shared" si="4"/>
        <v>0</v>
      </c>
      <c r="H73" s="134">
        <f t="shared" si="5"/>
        <v>454</v>
      </c>
    </row>
    <row r="74" spans="2:8" ht="33" thickTop="1" thickBot="1" x14ac:dyDescent="0.3">
      <c r="B74" s="205" t="s">
        <v>66</v>
      </c>
      <c r="C74" s="225">
        <f t="shared" si="0"/>
        <v>0.71680216802168017</v>
      </c>
      <c r="D74" s="226">
        <f t="shared" si="1"/>
        <v>0.26964769647696479</v>
      </c>
      <c r="E74" s="227">
        <f t="shared" si="2"/>
        <v>6.0975609756097563E-3</v>
      </c>
      <c r="F74" s="226">
        <f t="shared" si="3"/>
        <v>6.7750677506775072E-3</v>
      </c>
      <c r="G74" s="226">
        <f t="shared" si="4"/>
        <v>6.7750677506775068E-4</v>
      </c>
      <c r="H74" s="137">
        <f t="shared" si="5"/>
        <v>1476</v>
      </c>
    </row>
    <row r="75" spans="2:8" ht="17.25" thickTop="1" thickBot="1" x14ac:dyDescent="0.3">
      <c r="B75" s="196" t="s">
        <v>45</v>
      </c>
      <c r="C75" s="222">
        <f t="shared" si="0"/>
        <v>0.70573566084788031</v>
      </c>
      <c r="D75" s="223">
        <f t="shared" si="1"/>
        <v>0.28054862842892769</v>
      </c>
      <c r="E75" s="224">
        <f t="shared" si="2"/>
        <v>4.9875311720698253E-3</v>
      </c>
      <c r="F75" s="223">
        <f t="shared" si="3"/>
        <v>7.481296758104738E-3</v>
      </c>
      <c r="G75" s="223">
        <f t="shared" si="4"/>
        <v>1.2468827930174563E-3</v>
      </c>
      <c r="H75" s="134">
        <f t="shared" si="5"/>
        <v>802</v>
      </c>
    </row>
    <row r="76" spans="2:8" ht="17.25" thickTop="1" thickBot="1" x14ac:dyDescent="0.3">
      <c r="B76" s="196" t="s">
        <v>46</v>
      </c>
      <c r="C76" s="222">
        <f t="shared" si="0"/>
        <v>0.82438016528925617</v>
      </c>
      <c r="D76" s="223">
        <f t="shared" si="1"/>
        <v>0.17355371900826447</v>
      </c>
      <c r="E76" s="224">
        <f t="shared" si="2"/>
        <v>2.0661157024793389E-3</v>
      </c>
      <c r="F76" s="223">
        <f t="shared" si="3"/>
        <v>0</v>
      </c>
      <c r="G76" s="223">
        <f t="shared" si="4"/>
        <v>0</v>
      </c>
      <c r="H76" s="134">
        <f t="shared" si="5"/>
        <v>484</v>
      </c>
    </row>
    <row r="77" spans="2:8" ht="17.25" thickTop="1" thickBot="1" x14ac:dyDescent="0.3">
      <c r="B77" s="196" t="s">
        <v>47</v>
      </c>
      <c r="C77" s="222">
        <f t="shared" si="0"/>
        <v>0.8</v>
      </c>
      <c r="D77" s="223">
        <f t="shared" si="1"/>
        <v>0.16666666666666666</v>
      </c>
      <c r="E77" s="224">
        <f t="shared" si="2"/>
        <v>3.3333333333333333E-2</v>
      </c>
      <c r="F77" s="223">
        <f t="shared" si="3"/>
        <v>0</v>
      </c>
      <c r="G77" s="223">
        <f t="shared" si="4"/>
        <v>0</v>
      </c>
      <c r="H77" s="134">
        <f t="shared" si="5"/>
        <v>30</v>
      </c>
    </row>
    <row r="78" spans="2:8" ht="17.25" thickTop="1" thickBot="1" x14ac:dyDescent="0.3">
      <c r="B78" s="196" t="s">
        <v>48</v>
      </c>
      <c r="C78" s="222">
        <f t="shared" si="0"/>
        <v>0.43125000000000002</v>
      </c>
      <c r="D78" s="223">
        <f t="shared" si="1"/>
        <v>0.52500000000000002</v>
      </c>
      <c r="E78" s="224">
        <f t="shared" si="2"/>
        <v>1.8749999999999999E-2</v>
      </c>
      <c r="F78" s="223">
        <f t="shared" si="3"/>
        <v>2.5000000000000001E-2</v>
      </c>
      <c r="G78" s="223">
        <f t="shared" si="4"/>
        <v>0</v>
      </c>
      <c r="H78" s="134">
        <f t="shared" si="5"/>
        <v>160</v>
      </c>
    </row>
    <row r="79" spans="2:8" ht="33" thickTop="1" thickBot="1" x14ac:dyDescent="0.3">
      <c r="B79" s="205" t="s">
        <v>67</v>
      </c>
      <c r="C79" s="225">
        <f t="shared" si="0"/>
        <v>0.70171428571428573</v>
      </c>
      <c r="D79" s="226">
        <f t="shared" si="1"/>
        <v>0.28000000000000003</v>
      </c>
      <c r="E79" s="227">
        <f t="shared" si="2"/>
        <v>4.5714285714285718E-3</v>
      </c>
      <c r="F79" s="226">
        <f t="shared" si="3"/>
        <v>1.2571428571428572E-2</v>
      </c>
      <c r="G79" s="226">
        <f t="shared" si="4"/>
        <v>1.1428571428571429E-3</v>
      </c>
      <c r="H79" s="137">
        <f t="shared" si="5"/>
        <v>875</v>
      </c>
    </row>
    <row r="80" spans="2:8" ht="17.25" thickTop="1" thickBot="1" x14ac:dyDescent="0.3">
      <c r="B80" s="196" t="s">
        <v>50</v>
      </c>
      <c r="C80" s="222">
        <f t="shared" si="0"/>
        <v>0.61780104712041883</v>
      </c>
      <c r="D80" s="223">
        <f t="shared" si="1"/>
        <v>0.35602094240837695</v>
      </c>
      <c r="E80" s="224">
        <f t="shared" si="2"/>
        <v>1.0471204188481676E-2</v>
      </c>
      <c r="F80" s="223">
        <f t="shared" si="3"/>
        <v>1.5706806282722512E-2</v>
      </c>
      <c r="G80" s="223">
        <f t="shared" si="4"/>
        <v>0</v>
      </c>
      <c r="H80" s="134">
        <f t="shared" si="5"/>
        <v>382</v>
      </c>
    </row>
    <row r="81" spans="2:8" ht="17.25" thickTop="1" thickBot="1" x14ac:dyDescent="0.3">
      <c r="B81" s="196" t="s">
        <v>51</v>
      </c>
      <c r="C81" s="222">
        <f t="shared" si="0"/>
        <v>0.79166666666666663</v>
      </c>
      <c r="D81" s="223">
        <f t="shared" si="1"/>
        <v>0.19270833333333334</v>
      </c>
      <c r="E81" s="224">
        <f t="shared" si="2"/>
        <v>0</v>
      </c>
      <c r="F81" s="223">
        <f t="shared" si="3"/>
        <v>1.3020833333333334E-2</v>
      </c>
      <c r="G81" s="223">
        <f t="shared" si="4"/>
        <v>2.6041666666666665E-3</v>
      </c>
      <c r="H81" s="134">
        <f t="shared" si="5"/>
        <v>384</v>
      </c>
    </row>
    <row r="82" spans="2:8" ht="17.25" thickTop="1" thickBot="1" x14ac:dyDescent="0.3">
      <c r="B82" s="196" t="s">
        <v>52</v>
      </c>
      <c r="C82" s="222">
        <f t="shared" si="0"/>
        <v>0.67889908256880738</v>
      </c>
      <c r="D82" s="223">
        <f t="shared" si="1"/>
        <v>0.32110091743119268</v>
      </c>
      <c r="E82" s="224">
        <f t="shared" si="2"/>
        <v>0</v>
      </c>
      <c r="F82" s="223">
        <f t="shared" si="3"/>
        <v>0</v>
      </c>
      <c r="G82" s="223">
        <f t="shared" si="4"/>
        <v>0</v>
      </c>
      <c r="H82" s="134">
        <f t="shared" si="5"/>
        <v>109</v>
      </c>
    </row>
    <row r="83" spans="2:8" ht="17.25" thickTop="1" thickBot="1" x14ac:dyDescent="0.3">
      <c r="B83" s="200" t="s">
        <v>53</v>
      </c>
      <c r="C83" s="225">
        <f t="shared" si="0"/>
        <v>0.82105263157894737</v>
      </c>
      <c r="D83" s="226">
        <f t="shared" si="1"/>
        <v>0.14736842105263157</v>
      </c>
      <c r="E83" s="227">
        <f t="shared" si="2"/>
        <v>1.0526315789473684E-2</v>
      </c>
      <c r="F83" s="226">
        <f t="shared" si="3"/>
        <v>1.0526315789473684E-2</v>
      </c>
      <c r="G83" s="226">
        <f t="shared" si="4"/>
        <v>1.0526315789473684E-2</v>
      </c>
      <c r="H83" s="137">
        <f t="shared" si="5"/>
        <v>95</v>
      </c>
    </row>
    <row r="84" spans="2:8" ht="17.25" thickTop="1" thickBot="1" x14ac:dyDescent="0.3">
      <c r="B84" s="196" t="s">
        <v>54</v>
      </c>
      <c r="C84" s="222">
        <f t="shared" si="0"/>
        <v>0.82978723404255317</v>
      </c>
      <c r="D84" s="223">
        <f t="shared" si="1"/>
        <v>0.14893617021276595</v>
      </c>
      <c r="E84" s="224">
        <f t="shared" si="2"/>
        <v>0</v>
      </c>
      <c r="F84" s="223">
        <f t="shared" si="3"/>
        <v>1.0638297872340425E-2</v>
      </c>
      <c r="G84" s="223">
        <f t="shared" si="4"/>
        <v>1.0638297872340425E-2</v>
      </c>
      <c r="H84" s="134">
        <f t="shared" si="5"/>
        <v>94</v>
      </c>
    </row>
    <row r="85" spans="2:8" ht="17.25" thickTop="1" thickBot="1" x14ac:dyDescent="0.3">
      <c r="B85" s="196" t="s">
        <v>68</v>
      </c>
      <c r="C85" s="222">
        <f t="shared" si="0"/>
        <v>0</v>
      </c>
      <c r="D85" s="223">
        <f t="shared" si="1"/>
        <v>0</v>
      </c>
      <c r="E85" s="224">
        <f t="shared" si="2"/>
        <v>0</v>
      </c>
      <c r="F85" s="223">
        <f t="shared" si="3"/>
        <v>0</v>
      </c>
      <c r="G85" s="223">
        <f t="shared" si="4"/>
        <v>0</v>
      </c>
      <c r="H85" s="134">
        <f t="shared" si="5"/>
        <v>0</v>
      </c>
    </row>
    <row r="86" spans="2:8" ht="17.25" thickTop="1" thickBot="1" x14ac:dyDescent="0.3">
      <c r="B86" s="196" t="s">
        <v>69</v>
      </c>
      <c r="C86" s="222">
        <f t="shared" si="0"/>
        <v>0</v>
      </c>
      <c r="D86" s="223">
        <f t="shared" si="1"/>
        <v>0</v>
      </c>
      <c r="E86" s="224">
        <f t="shared" si="2"/>
        <v>1</v>
      </c>
      <c r="F86" s="223">
        <f t="shared" si="3"/>
        <v>0</v>
      </c>
      <c r="G86" s="223">
        <f t="shared" si="4"/>
        <v>0</v>
      </c>
      <c r="H86" s="134">
        <f t="shared" si="5"/>
        <v>1</v>
      </c>
    </row>
    <row r="87" spans="2:8" ht="17.25" thickTop="1" thickBot="1" x14ac:dyDescent="0.3">
      <c r="B87" s="200" t="s">
        <v>57</v>
      </c>
      <c r="C87" s="225">
        <f t="shared" si="0"/>
        <v>0.42432432432432432</v>
      </c>
      <c r="D87" s="226">
        <f t="shared" si="1"/>
        <v>0.55405405405405406</v>
      </c>
      <c r="E87" s="227">
        <f t="shared" si="2"/>
        <v>1.3513513513513514E-2</v>
      </c>
      <c r="F87" s="226">
        <f t="shared" si="3"/>
        <v>5.4054054054054057E-3</v>
      </c>
      <c r="G87" s="226">
        <f t="shared" si="4"/>
        <v>2.7027027027027029E-3</v>
      </c>
      <c r="H87" s="137">
        <f t="shared" si="5"/>
        <v>370</v>
      </c>
    </row>
    <row r="88" spans="2:8" ht="17.25" thickTop="1" thickBot="1" x14ac:dyDescent="0.3">
      <c r="B88" s="196" t="s">
        <v>58</v>
      </c>
      <c r="C88" s="222">
        <f t="shared" si="0"/>
        <v>0.65306122448979587</v>
      </c>
      <c r="D88" s="223">
        <f t="shared" si="1"/>
        <v>0.34693877551020408</v>
      </c>
      <c r="E88" s="224">
        <f t="shared" si="2"/>
        <v>0</v>
      </c>
      <c r="F88" s="223">
        <f t="shared" si="3"/>
        <v>0</v>
      </c>
      <c r="G88" s="223">
        <f t="shared" si="4"/>
        <v>0</v>
      </c>
      <c r="H88" s="134">
        <f t="shared" si="5"/>
        <v>49</v>
      </c>
    </row>
    <row r="89" spans="2:8" ht="17.25" thickTop="1" thickBot="1" x14ac:dyDescent="0.3">
      <c r="B89" s="196" t="s">
        <v>59</v>
      </c>
      <c r="C89" s="222">
        <f t="shared" si="0"/>
        <v>0.34666666666666668</v>
      </c>
      <c r="D89" s="223">
        <f t="shared" si="1"/>
        <v>0.63555555555555554</v>
      </c>
      <c r="E89" s="224">
        <f t="shared" si="2"/>
        <v>1.3333333333333334E-2</v>
      </c>
      <c r="F89" s="223">
        <f t="shared" si="3"/>
        <v>0</v>
      </c>
      <c r="G89" s="223">
        <f t="shared" si="4"/>
        <v>4.4444444444444444E-3</v>
      </c>
      <c r="H89" s="134">
        <f t="shared" si="5"/>
        <v>225</v>
      </c>
    </row>
    <row r="90" spans="2:8" ht="17.25" thickTop="1" thickBot="1" x14ac:dyDescent="0.3">
      <c r="B90" s="196" t="s">
        <v>60</v>
      </c>
      <c r="C90" s="222">
        <f>IFERROR(C44/$H90,0)</f>
        <v>0.48958333333333331</v>
      </c>
      <c r="D90" s="223">
        <f>IFERROR(D44/$H90,0)</f>
        <v>0.46875</v>
      </c>
      <c r="E90" s="224">
        <f>IFERROR(E44/$H90,0)</f>
        <v>2.0833333333333332E-2</v>
      </c>
      <c r="F90" s="223">
        <f>IFERROR(F44/$H90,0)</f>
        <v>2.0833333333333332E-2</v>
      </c>
      <c r="G90" s="223">
        <f>IFERROR(G44/$H90,0)</f>
        <v>0</v>
      </c>
      <c r="H90" s="134">
        <f t="shared" si="5"/>
        <v>96</v>
      </c>
    </row>
    <row r="91" spans="2:8" ht="17.25" thickTop="1" thickBot="1" x14ac:dyDescent="0.3">
      <c r="B91" s="200" t="s">
        <v>61</v>
      </c>
      <c r="C91" s="225">
        <f>IFERROR(C45/H91,0)</f>
        <v>0.83221476510067116</v>
      </c>
      <c r="D91" s="226">
        <f>IFERROR(D45/H91,0)</f>
        <v>0.15771812080536912</v>
      </c>
      <c r="E91" s="227">
        <f>IFERROR(E45/H91,0)</f>
        <v>3.3557046979865771E-3</v>
      </c>
      <c r="F91" s="226">
        <f>IFERROR(F45/H91,0)</f>
        <v>6.7114093959731542E-3</v>
      </c>
      <c r="G91" s="226">
        <f>IFERROR(G45/H91,0)</f>
        <v>0</v>
      </c>
      <c r="H91" s="137">
        <f>H45</f>
        <v>298</v>
      </c>
    </row>
    <row r="92" spans="2:8" ht="17.25" thickTop="1" thickBot="1" x14ac:dyDescent="0.3">
      <c r="B92" s="196" t="s">
        <v>62</v>
      </c>
      <c r="C92" s="222">
        <f>IFERROR(C46/H92,0)</f>
        <v>0.83221476510067116</v>
      </c>
      <c r="D92" s="223">
        <f>IFERROR(D46/H92,0)</f>
        <v>0.15771812080536912</v>
      </c>
      <c r="E92" s="224">
        <f>IFERROR(E46/H92,0)</f>
        <v>3.3557046979865771E-3</v>
      </c>
      <c r="F92" s="223">
        <f>IFERROR(F46/H92,0)</f>
        <v>6.7114093959731542E-3</v>
      </c>
      <c r="G92" s="223">
        <f>IFERROR(G46/H92,0)</f>
        <v>0</v>
      </c>
      <c r="H92" s="134">
        <f>H46</f>
        <v>298</v>
      </c>
    </row>
    <row r="93" spans="2:8" ht="17.25" thickTop="1" thickBot="1" x14ac:dyDescent="0.3">
      <c r="B93" s="200" t="s">
        <v>63</v>
      </c>
      <c r="C93" s="225">
        <f>IFERROR(C47/H93,0)</f>
        <v>0.67368421052631577</v>
      </c>
      <c r="D93" s="226">
        <f>IFERROR(D47/H93,0)</f>
        <v>0.31578947368421051</v>
      </c>
      <c r="E93" s="227">
        <f>IFERROR(E47/H93,0)</f>
        <v>0</v>
      </c>
      <c r="F93" s="226">
        <f>IFERROR(F47/H93,0)</f>
        <v>1.0526315789473684E-2</v>
      </c>
      <c r="G93" s="226">
        <f>IFERROR(G47/H93,0)</f>
        <v>0</v>
      </c>
      <c r="H93" s="137">
        <f>H47</f>
        <v>95</v>
      </c>
    </row>
    <row r="94" spans="2:8" ht="17.25" thickTop="1" thickBot="1" x14ac:dyDescent="0.3">
      <c r="B94" s="210" t="s">
        <v>63</v>
      </c>
      <c r="C94" s="231">
        <f>IFERROR(C48/H94,0)</f>
        <v>0.67368421052631577</v>
      </c>
      <c r="D94" s="232">
        <f>IFERROR(D48/H94,0)</f>
        <v>0.31578947368421051</v>
      </c>
      <c r="E94" s="233">
        <f>IFERROR(E48/H94,0)</f>
        <v>0</v>
      </c>
      <c r="F94" s="232">
        <f>IFERROR(F48/H94,0)</f>
        <v>1.0526315789473684E-2</v>
      </c>
      <c r="G94" s="232">
        <f>IFERROR(G48/H94,0)</f>
        <v>0</v>
      </c>
      <c r="H94" s="135">
        <f>H48</f>
        <v>95</v>
      </c>
    </row>
    <row r="95" spans="2:8" ht="20.25" thickTop="1" thickBot="1" x14ac:dyDescent="0.3">
      <c r="B95" s="234" t="s">
        <v>70</v>
      </c>
      <c r="C95" s="235">
        <f>IFERROR(C49/H95,0)</f>
        <v>0.53236679287099453</v>
      </c>
      <c r="D95" s="236">
        <f>IFERROR(D49/H95,0)</f>
        <v>0.43485086342229201</v>
      </c>
      <c r="E95" s="237">
        <f>IFERROR(E49/H95,0)</f>
        <v>1.2835903592206113E-2</v>
      </c>
      <c r="F95" s="236">
        <f>IFERROR(F49/H95,0)</f>
        <v>1.652968879859636E-2</v>
      </c>
      <c r="G95" s="236">
        <f>IFERROR(G49/H95,0)</f>
        <v>3.4167513159109797E-3</v>
      </c>
      <c r="H95" s="238">
        <f>H49</f>
        <v>10829</v>
      </c>
    </row>
  </sheetData>
  <mergeCells count="18">
    <mergeCell ref="E7:E8"/>
    <mergeCell ref="F7:F8"/>
    <mergeCell ref="G7:G8"/>
    <mergeCell ref="H7:H8"/>
    <mergeCell ref="B2:H2"/>
    <mergeCell ref="B3:H3"/>
    <mergeCell ref="B6:H6"/>
    <mergeCell ref="B7:B8"/>
    <mergeCell ref="C7:C8"/>
    <mergeCell ref="D7:D8"/>
    <mergeCell ref="G53:G54"/>
    <mergeCell ref="H53:H54"/>
    <mergeCell ref="B52:H52"/>
    <mergeCell ref="B53:B54"/>
    <mergeCell ref="C53:C54"/>
    <mergeCell ref="D53:D54"/>
    <mergeCell ref="E53:E54"/>
    <mergeCell ref="F53:F5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97"/>
  <sheetViews>
    <sheetView showGridLines="0" zoomScale="68" zoomScaleNormal="68" workbookViewId="0"/>
  </sheetViews>
  <sheetFormatPr baseColWidth="10" defaultColWidth="11.42578125" defaultRowHeight="15" x14ac:dyDescent="0.25"/>
  <cols>
    <col min="2" max="2" width="41.42578125" bestFit="1" customWidth="1"/>
    <col min="3" max="12" width="10.28515625" customWidth="1"/>
    <col min="13" max="14" width="13.85546875" customWidth="1"/>
    <col min="15" max="15" width="10.28515625" customWidth="1"/>
    <col min="16" max="17" width="10.7109375" customWidth="1"/>
  </cols>
  <sheetData>
    <row r="1" spans="2:17" ht="15.75" customHeight="1" thickBot="1" x14ac:dyDescent="0.3"/>
    <row r="2" spans="2:17" ht="44.25" customHeight="1" thickTop="1" x14ac:dyDescent="0.4">
      <c r="B2" s="369" t="str">
        <f>+CONCATENATE("ESTADOS ACADÉMICOS ",'Portada informe E.A.'!A1," POR PROGRAMAS ACADÉMICOS Y GÉNERO")</f>
        <v>ESTADOS ACADÉMICOS 2023-2 POR PROGRAMAS ACADÉMICOS Y GÉNERO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</row>
    <row r="3" spans="2:17" ht="44.25" customHeight="1" thickBot="1" x14ac:dyDescent="0.3">
      <c r="B3" s="372" t="s">
        <v>96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5"/>
      <c r="Q3" s="5"/>
    </row>
    <row r="4" spans="2:17" ht="15" customHeight="1" thickTop="1" x14ac:dyDescent="0.25"/>
    <row r="5" spans="2:17" ht="15" customHeight="1" thickBot="1" x14ac:dyDescent="0.3"/>
    <row r="6" spans="2:17" ht="20.25" customHeight="1" thickBot="1" x14ac:dyDescent="0.3">
      <c r="B6" s="348" t="s">
        <v>90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</row>
    <row r="7" spans="2:17" ht="15" customHeight="1" thickBot="1" x14ac:dyDescent="0.3">
      <c r="B7" s="348" t="s">
        <v>17</v>
      </c>
      <c r="C7" s="348" t="s">
        <v>78</v>
      </c>
      <c r="D7" s="348"/>
      <c r="E7" s="348" t="s">
        <v>79</v>
      </c>
      <c r="F7" s="348"/>
      <c r="G7" s="368" t="s">
        <v>84</v>
      </c>
      <c r="H7" s="368"/>
      <c r="I7" s="368" t="s">
        <v>81</v>
      </c>
      <c r="J7" s="368"/>
      <c r="K7" s="368" t="s">
        <v>85</v>
      </c>
      <c r="L7" s="368"/>
      <c r="M7" s="348" t="s">
        <v>72</v>
      </c>
      <c r="N7" s="348"/>
      <c r="O7" s="348" t="s">
        <v>70</v>
      </c>
    </row>
    <row r="8" spans="2:17" ht="21.75" customHeight="1" thickBot="1" x14ac:dyDescent="0.3">
      <c r="B8" s="348"/>
      <c r="C8" s="348"/>
      <c r="D8" s="348"/>
      <c r="E8" s="348"/>
      <c r="F8" s="348"/>
      <c r="G8" s="368"/>
      <c r="H8" s="368"/>
      <c r="I8" s="368"/>
      <c r="J8" s="368"/>
      <c r="K8" s="368"/>
      <c r="L8" s="368"/>
      <c r="M8" s="348"/>
      <c r="N8" s="348"/>
      <c r="O8" s="348"/>
    </row>
    <row r="9" spans="2:17" ht="20.25" customHeight="1" thickBot="1" x14ac:dyDescent="0.3">
      <c r="B9" s="348"/>
      <c r="C9" s="66" t="s">
        <v>74</v>
      </c>
      <c r="D9" s="67" t="s">
        <v>75</v>
      </c>
      <c r="E9" s="66" t="s">
        <v>74</v>
      </c>
      <c r="F9" s="67" t="s">
        <v>75</v>
      </c>
      <c r="G9" s="66" t="s">
        <v>74</v>
      </c>
      <c r="H9" s="67" t="s">
        <v>75</v>
      </c>
      <c r="I9" s="66" t="s">
        <v>74</v>
      </c>
      <c r="J9" s="67" t="s">
        <v>75</v>
      </c>
      <c r="K9" s="66" t="s">
        <v>74</v>
      </c>
      <c r="L9" s="67" t="s">
        <v>75</v>
      </c>
      <c r="M9" s="66" t="s">
        <v>74</v>
      </c>
      <c r="N9" s="67" t="s">
        <v>75</v>
      </c>
      <c r="O9" s="348"/>
    </row>
    <row r="10" spans="2:17" ht="20.25" customHeight="1" thickBot="1" x14ac:dyDescent="0.3">
      <c r="B10" s="19" t="s">
        <v>25</v>
      </c>
      <c r="C10" s="14">
        <v>599</v>
      </c>
      <c r="D10" s="15">
        <v>393</v>
      </c>
      <c r="E10" s="14">
        <v>206</v>
      </c>
      <c r="F10" s="15">
        <v>435</v>
      </c>
      <c r="G10" s="14">
        <v>4</v>
      </c>
      <c r="H10" s="15">
        <v>10</v>
      </c>
      <c r="I10" s="14">
        <v>1</v>
      </c>
      <c r="J10" s="15">
        <v>15</v>
      </c>
      <c r="K10" s="14">
        <v>0</v>
      </c>
      <c r="L10" s="15">
        <v>5</v>
      </c>
      <c r="M10" s="14">
        <v>810</v>
      </c>
      <c r="N10" s="15">
        <v>858</v>
      </c>
      <c r="O10" s="8">
        <v>1668</v>
      </c>
    </row>
    <row r="11" spans="2:17" ht="17.25" customHeight="1" thickTop="1" thickBot="1" x14ac:dyDescent="0.3">
      <c r="B11" s="10" t="s">
        <v>26</v>
      </c>
      <c r="C11" s="11">
        <v>197</v>
      </c>
      <c r="D11" s="12">
        <v>179</v>
      </c>
      <c r="E11" s="11">
        <v>94</v>
      </c>
      <c r="F11" s="12">
        <v>253</v>
      </c>
      <c r="G11" s="11">
        <v>2</v>
      </c>
      <c r="H11" s="12">
        <v>7</v>
      </c>
      <c r="I11" s="11">
        <v>0</v>
      </c>
      <c r="J11" s="12">
        <v>8</v>
      </c>
      <c r="K11" s="11">
        <v>0</v>
      </c>
      <c r="L11" s="12">
        <v>1</v>
      </c>
      <c r="M11" s="11">
        <v>293</v>
      </c>
      <c r="N11" s="12">
        <v>448</v>
      </c>
      <c r="O11" s="11">
        <v>741</v>
      </c>
    </row>
    <row r="12" spans="2:17" ht="17.25" customHeight="1" thickTop="1" thickBot="1" x14ac:dyDescent="0.3">
      <c r="B12" s="10" t="s">
        <v>27</v>
      </c>
      <c r="C12" s="11">
        <v>344</v>
      </c>
      <c r="D12" s="12">
        <v>161</v>
      </c>
      <c r="E12" s="11">
        <v>62</v>
      </c>
      <c r="F12" s="12">
        <v>120</v>
      </c>
      <c r="G12" s="11">
        <v>1</v>
      </c>
      <c r="H12" s="12">
        <v>3</v>
      </c>
      <c r="I12" s="11">
        <v>0</v>
      </c>
      <c r="J12" s="12">
        <v>5</v>
      </c>
      <c r="K12" s="11">
        <v>0</v>
      </c>
      <c r="L12" s="12">
        <v>2</v>
      </c>
      <c r="M12" s="11">
        <v>407</v>
      </c>
      <c r="N12" s="12">
        <v>291</v>
      </c>
      <c r="O12" s="11">
        <v>698</v>
      </c>
    </row>
    <row r="13" spans="2:17" ht="17.25" customHeight="1" thickTop="1" thickBot="1" x14ac:dyDescent="0.3">
      <c r="B13" s="10" t="s">
        <v>28</v>
      </c>
      <c r="C13" s="11">
        <v>58</v>
      </c>
      <c r="D13" s="12">
        <v>53</v>
      </c>
      <c r="E13" s="11">
        <v>50</v>
      </c>
      <c r="F13" s="12">
        <v>62</v>
      </c>
      <c r="G13" s="11">
        <v>1</v>
      </c>
      <c r="H13" s="12">
        <v>0</v>
      </c>
      <c r="I13" s="11">
        <v>1</v>
      </c>
      <c r="J13" s="12">
        <v>2</v>
      </c>
      <c r="K13" s="11">
        <v>0</v>
      </c>
      <c r="L13" s="12">
        <v>2</v>
      </c>
      <c r="M13" s="11">
        <v>110</v>
      </c>
      <c r="N13" s="12">
        <v>119</v>
      </c>
      <c r="O13" s="11">
        <v>229</v>
      </c>
    </row>
    <row r="14" spans="2:17" ht="61.5" customHeight="1" thickTop="1" thickBot="1" x14ac:dyDescent="0.3">
      <c r="B14" s="13" t="s">
        <v>29</v>
      </c>
      <c r="C14" s="14">
        <v>412</v>
      </c>
      <c r="D14" s="15">
        <v>184</v>
      </c>
      <c r="E14" s="14">
        <v>246</v>
      </c>
      <c r="F14" s="15">
        <v>193</v>
      </c>
      <c r="G14" s="14">
        <v>6</v>
      </c>
      <c r="H14" s="15">
        <v>9</v>
      </c>
      <c r="I14" s="14">
        <v>10</v>
      </c>
      <c r="J14" s="15">
        <v>10</v>
      </c>
      <c r="K14" s="14">
        <v>4</v>
      </c>
      <c r="L14" s="15">
        <v>4</v>
      </c>
      <c r="M14" s="14">
        <v>678</v>
      </c>
      <c r="N14" s="15">
        <v>400</v>
      </c>
      <c r="O14" s="14">
        <v>1078</v>
      </c>
    </row>
    <row r="15" spans="2:17" ht="17.25" thickTop="1" thickBot="1" x14ac:dyDescent="0.3">
      <c r="B15" s="10" t="s">
        <v>30</v>
      </c>
      <c r="C15" s="11">
        <v>194</v>
      </c>
      <c r="D15" s="12">
        <v>109</v>
      </c>
      <c r="E15" s="11">
        <v>212</v>
      </c>
      <c r="F15" s="12">
        <v>161</v>
      </c>
      <c r="G15" s="11">
        <v>5</v>
      </c>
      <c r="H15" s="12">
        <v>9</v>
      </c>
      <c r="I15" s="11">
        <v>9</v>
      </c>
      <c r="J15" s="12">
        <v>8</v>
      </c>
      <c r="K15" s="11">
        <v>3</v>
      </c>
      <c r="L15" s="12">
        <v>4</v>
      </c>
      <c r="M15" s="11">
        <v>423</v>
      </c>
      <c r="N15" s="12">
        <v>291</v>
      </c>
      <c r="O15" s="11">
        <v>714</v>
      </c>
    </row>
    <row r="16" spans="2:17" ht="17.25" thickTop="1" thickBot="1" x14ac:dyDescent="0.3">
      <c r="B16" s="10" t="s">
        <v>31</v>
      </c>
      <c r="C16" s="11">
        <v>54</v>
      </c>
      <c r="D16" s="12">
        <v>38</v>
      </c>
      <c r="E16" s="11">
        <v>15</v>
      </c>
      <c r="F16" s="12">
        <v>15</v>
      </c>
      <c r="G16" s="11">
        <v>0</v>
      </c>
      <c r="H16" s="12">
        <v>0</v>
      </c>
      <c r="I16" s="11">
        <v>0</v>
      </c>
      <c r="J16" s="12">
        <v>2</v>
      </c>
      <c r="K16" s="11">
        <v>1</v>
      </c>
      <c r="L16" s="12">
        <v>0</v>
      </c>
      <c r="M16" s="11">
        <v>70</v>
      </c>
      <c r="N16" s="12">
        <v>55</v>
      </c>
      <c r="O16" s="11">
        <v>125</v>
      </c>
    </row>
    <row r="17" spans="2:15" ht="17.25" thickTop="1" thickBot="1" x14ac:dyDescent="0.3">
      <c r="B17" s="10" t="s">
        <v>32</v>
      </c>
      <c r="C17" s="11">
        <v>164</v>
      </c>
      <c r="D17" s="12">
        <v>37</v>
      </c>
      <c r="E17" s="11">
        <v>19</v>
      </c>
      <c r="F17" s="12">
        <v>17</v>
      </c>
      <c r="G17" s="11">
        <v>1</v>
      </c>
      <c r="H17" s="12">
        <v>0</v>
      </c>
      <c r="I17" s="11">
        <v>1</v>
      </c>
      <c r="J17" s="12">
        <v>0</v>
      </c>
      <c r="K17" s="11">
        <v>0</v>
      </c>
      <c r="L17" s="12">
        <v>0</v>
      </c>
      <c r="M17" s="11">
        <v>185</v>
      </c>
      <c r="N17" s="12">
        <v>54</v>
      </c>
      <c r="O17" s="11">
        <v>239</v>
      </c>
    </row>
    <row r="18" spans="2:15" ht="17.25" thickTop="1" thickBot="1" x14ac:dyDescent="0.3">
      <c r="B18" s="16" t="s">
        <v>33</v>
      </c>
      <c r="C18" s="17">
        <v>534</v>
      </c>
      <c r="D18" s="18">
        <v>314</v>
      </c>
      <c r="E18" s="17">
        <v>618</v>
      </c>
      <c r="F18" s="18">
        <v>374</v>
      </c>
      <c r="G18" s="17">
        <v>8</v>
      </c>
      <c r="H18" s="18">
        <v>13</v>
      </c>
      <c r="I18" s="17">
        <v>15</v>
      </c>
      <c r="J18" s="18">
        <v>14</v>
      </c>
      <c r="K18" s="17">
        <v>2</v>
      </c>
      <c r="L18" s="18">
        <v>3</v>
      </c>
      <c r="M18" s="17">
        <v>1177</v>
      </c>
      <c r="N18" s="18">
        <v>718</v>
      </c>
      <c r="O18" s="17">
        <v>1895</v>
      </c>
    </row>
    <row r="19" spans="2:15" ht="17.25" thickTop="1" thickBot="1" x14ac:dyDescent="0.3">
      <c r="B19" s="10" t="s">
        <v>34</v>
      </c>
      <c r="C19" s="11">
        <v>427</v>
      </c>
      <c r="D19" s="12">
        <v>288</v>
      </c>
      <c r="E19" s="11">
        <v>424</v>
      </c>
      <c r="F19" s="12">
        <v>311</v>
      </c>
      <c r="G19" s="11">
        <v>3</v>
      </c>
      <c r="H19" s="12">
        <v>11</v>
      </c>
      <c r="I19" s="11">
        <v>5</v>
      </c>
      <c r="J19" s="12">
        <v>9</v>
      </c>
      <c r="K19" s="11">
        <v>2</v>
      </c>
      <c r="L19" s="12">
        <v>3</v>
      </c>
      <c r="M19" s="11">
        <v>861</v>
      </c>
      <c r="N19" s="12">
        <v>622</v>
      </c>
      <c r="O19" s="11">
        <v>1483</v>
      </c>
    </row>
    <row r="20" spans="2:15" ht="17.25" thickTop="1" thickBot="1" x14ac:dyDescent="0.3">
      <c r="B20" s="10" t="s">
        <v>35</v>
      </c>
      <c r="C20" s="11">
        <v>55</v>
      </c>
      <c r="D20" s="12">
        <v>9</v>
      </c>
      <c r="E20" s="11">
        <v>100</v>
      </c>
      <c r="F20" s="12">
        <v>15</v>
      </c>
      <c r="G20" s="11">
        <v>0</v>
      </c>
      <c r="H20" s="12">
        <v>0</v>
      </c>
      <c r="I20" s="11">
        <v>5</v>
      </c>
      <c r="J20" s="12">
        <v>0</v>
      </c>
      <c r="K20" s="11">
        <v>0</v>
      </c>
      <c r="L20" s="12">
        <v>0</v>
      </c>
      <c r="M20" s="11">
        <v>160</v>
      </c>
      <c r="N20" s="12">
        <v>24</v>
      </c>
      <c r="O20" s="11">
        <v>184</v>
      </c>
    </row>
    <row r="21" spans="2:15" ht="17.25" thickTop="1" thickBot="1" x14ac:dyDescent="0.3">
      <c r="B21" s="10" t="s">
        <v>36</v>
      </c>
      <c r="C21" s="11">
        <v>52</v>
      </c>
      <c r="D21" s="12">
        <v>17</v>
      </c>
      <c r="E21" s="11">
        <v>94</v>
      </c>
      <c r="F21" s="12">
        <v>48</v>
      </c>
      <c r="G21" s="11">
        <v>5</v>
      </c>
      <c r="H21" s="12">
        <v>2</v>
      </c>
      <c r="I21" s="11">
        <v>5</v>
      </c>
      <c r="J21" s="12">
        <v>5</v>
      </c>
      <c r="K21" s="11">
        <v>0</v>
      </c>
      <c r="L21" s="12">
        <v>0</v>
      </c>
      <c r="M21" s="11">
        <v>156</v>
      </c>
      <c r="N21" s="12">
        <v>72</v>
      </c>
      <c r="O21" s="11">
        <v>228</v>
      </c>
    </row>
    <row r="22" spans="2:15" ht="17.25" thickTop="1" thickBot="1" x14ac:dyDescent="0.3">
      <c r="B22" s="19" t="s">
        <v>37</v>
      </c>
      <c r="C22" s="14">
        <v>353</v>
      </c>
      <c r="D22" s="15">
        <v>757</v>
      </c>
      <c r="E22" s="14">
        <v>466</v>
      </c>
      <c r="F22" s="15">
        <v>1232</v>
      </c>
      <c r="G22" s="14">
        <v>11</v>
      </c>
      <c r="H22" s="15">
        <v>58</v>
      </c>
      <c r="I22" s="14">
        <v>16</v>
      </c>
      <c r="J22" s="15">
        <v>71</v>
      </c>
      <c r="K22" s="14">
        <v>2</v>
      </c>
      <c r="L22" s="15">
        <v>13</v>
      </c>
      <c r="M22" s="14">
        <v>848</v>
      </c>
      <c r="N22" s="15">
        <v>2131</v>
      </c>
      <c r="O22" s="14">
        <v>2979</v>
      </c>
    </row>
    <row r="23" spans="2:15" ht="17.25" customHeight="1" thickTop="1" thickBot="1" x14ac:dyDescent="0.3">
      <c r="B23" s="20" t="s">
        <v>38</v>
      </c>
      <c r="C23" s="21">
        <v>85</v>
      </c>
      <c r="D23" s="22">
        <v>146</v>
      </c>
      <c r="E23" s="21">
        <v>99</v>
      </c>
      <c r="F23" s="22">
        <v>262</v>
      </c>
      <c r="G23" s="21">
        <v>6</v>
      </c>
      <c r="H23" s="22">
        <v>16</v>
      </c>
      <c r="I23" s="21">
        <v>5</v>
      </c>
      <c r="J23" s="22">
        <v>20</v>
      </c>
      <c r="K23" s="21">
        <v>0</v>
      </c>
      <c r="L23" s="22">
        <v>1</v>
      </c>
      <c r="M23" s="21">
        <v>195</v>
      </c>
      <c r="N23" s="22">
        <v>445</v>
      </c>
      <c r="O23" s="21">
        <v>640</v>
      </c>
    </row>
    <row r="24" spans="2:15" ht="17.25" customHeight="1" thickTop="1" thickBot="1" x14ac:dyDescent="0.3">
      <c r="B24" s="10" t="s">
        <v>39</v>
      </c>
      <c r="C24" s="11">
        <v>47</v>
      </c>
      <c r="D24" s="12">
        <v>228</v>
      </c>
      <c r="E24" s="11">
        <v>67</v>
      </c>
      <c r="F24" s="12">
        <v>290</v>
      </c>
      <c r="G24" s="11">
        <v>2</v>
      </c>
      <c r="H24" s="12">
        <v>13</v>
      </c>
      <c r="I24" s="11">
        <v>3</v>
      </c>
      <c r="J24" s="12">
        <v>24</v>
      </c>
      <c r="K24" s="11">
        <v>2</v>
      </c>
      <c r="L24" s="12">
        <v>10</v>
      </c>
      <c r="M24" s="11">
        <v>121</v>
      </c>
      <c r="N24" s="12">
        <v>565</v>
      </c>
      <c r="O24" s="11">
        <v>686</v>
      </c>
    </row>
    <row r="25" spans="2:15" ht="17.25" customHeight="1" thickTop="1" thickBot="1" x14ac:dyDescent="0.3">
      <c r="B25" s="10" t="s">
        <v>40</v>
      </c>
      <c r="C25" s="11">
        <v>18</v>
      </c>
      <c r="D25" s="12">
        <v>50</v>
      </c>
      <c r="E25" s="11">
        <v>22</v>
      </c>
      <c r="F25" s="12">
        <v>71</v>
      </c>
      <c r="G25" s="11">
        <v>0</v>
      </c>
      <c r="H25" s="12">
        <v>4</v>
      </c>
      <c r="I25" s="11">
        <v>1</v>
      </c>
      <c r="J25" s="12">
        <v>1</v>
      </c>
      <c r="K25" s="11">
        <v>0</v>
      </c>
      <c r="L25" s="12">
        <v>0</v>
      </c>
      <c r="M25" s="11">
        <v>41</v>
      </c>
      <c r="N25" s="12">
        <v>126</v>
      </c>
      <c r="O25" s="11">
        <v>167</v>
      </c>
    </row>
    <row r="26" spans="2:15" ht="17.25" customHeight="1" thickTop="1" thickBot="1" x14ac:dyDescent="0.3">
      <c r="B26" s="20" t="s">
        <v>41</v>
      </c>
      <c r="C26" s="21">
        <v>23</v>
      </c>
      <c r="D26" s="22">
        <v>105</v>
      </c>
      <c r="E26" s="21">
        <v>20</v>
      </c>
      <c r="F26" s="22">
        <v>130</v>
      </c>
      <c r="G26" s="21">
        <v>1</v>
      </c>
      <c r="H26" s="22">
        <v>2</v>
      </c>
      <c r="I26" s="21">
        <v>0</v>
      </c>
      <c r="J26" s="22">
        <v>1</v>
      </c>
      <c r="K26" s="21">
        <v>0</v>
      </c>
      <c r="L26" s="22">
        <v>2</v>
      </c>
      <c r="M26" s="21">
        <v>44</v>
      </c>
      <c r="N26" s="22">
        <v>240</v>
      </c>
      <c r="O26" s="21">
        <v>284</v>
      </c>
    </row>
    <row r="27" spans="2:15" ht="17.25" customHeight="1" thickTop="1" thickBot="1" x14ac:dyDescent="0.3">
      <c r="B27" s="10" t="s">
        <v>42</v>
      </c>
      <c r="C27" s="11">
        <v>146</v>
      </c>
      <c r="D27" s="12">
        <v>99</v>
      </c>
      <c r="E27" s="11">
        <v>214</v>
      </c>
      <c r="F27" s="12">
        <v>264</v>
      </c>
      <c r="G27" s="11">
        <v>1</v>
      </c>
      <c r="H27" s="12">
        <v>11</v>
      </c>
      <c r="I27" s="11">
        <v>5</v>
      </c>
      <c r="J27" s="12">
        <v>8</v>
      </c>
      <c r="K27" s="11">
        <v>0</v>
      </c>
      <c r="L27" s="12">
        <v>0</v>
      </c>
      <c r="M27" s="11">
        <v>366</v>
      </c>
      <c r="N27" s="12">
        <v>382</v>
      </c>
      <c r="O27" s="11">
        <v>748</v>
      </c>
    </row>
    <row r="28" spans="2:15" ht="17.25" customHeight="1" thickTop="1" thickBot="1" x14ac:dyDescent="0.3">
      <c r="B28" s="10" t="s">
        <v>43</v>
      </c>
      <c r="C28" s="11">
        <v>34</v>
      </c>
      <c r="D28" s="12">
        <v>129</v>
      </c>
      <c r="E28" s="11">
        <v>44</v>
      </c>
      <c r="F28" s="12">
        <v>215</v>
      </c>
      <c r="G28" s="11">
        <v>1</v>
      </c>
      <c r="H28" s="12">
        <v>12</v>
      </c>
      <c r="I28" s="11">
        <v>2</v>
      </c>
      <c r="J28" s="12">
        <v>17</v>
      </c>
      <c r="K28" s="11">
        <v>0</v>
      </c>
      <c r="L28" s="12">
        <v>0</v>
      </c>
      <c r="M28" s="11">
        <v>81</v>
      </c>
      <c r="N28" s="12">
        <v>373</v>
      </c>
      <c r="O28" s="11">
        <v>454</v>
      </c>
    </row>
    <row r="29" spans="2:15" ht="46.5" customHeight="1" thickTop="1" thickBot="1" x14ac:dyDescent="0.3">
      <c r="B29" s="23" t="s">
        <v>44</v>
      </c>
      <c r="C29" s="17">
        <v>818</v>
      </c>
      <c r="D29" s="18">
        <v>240</v>
      </c>
      <c r="E29" s="17">
        <v>250</v>
      </c>
      <c r="F29" s="18">
        <v>148</v>
      </c>
      <c r="G29" s="17">
        <v>2</v>
      </c>
      <c r="H29" s="18">
        <v>7</v>
      </c>
      <c r="I29" s="17">
        <v>4</v>
      </c>
      <c r="J29" s="18">
        <v>6</v>
      </c>
      <c r="K29" s="17">
        <v>1</v>
      </c>
      <c r="L29" s="18">
        <v>0</v>
      </c>
      <c r="M29" s="17">
        <v>1075</v>
      </c>
      <c r="N29" s="18">
        <v>401</v>
      </c>
      <c r="O29" s="17">
        <v>1476</v>
      </c>
    </row>
    <row r="30" spans="2:15" ht="17.25" customHeight="1" thickTop="1" thickBot="1" x14ac:dyDescent="0.3">
      <c r="B30" s="20" t="s">
        <v>45</v>
      </c>
      <c r="C30" s="21">
        <v>478</v>
      </c>
      <c r="D30" s="22">
        <v>88</v>
      </c>
      <c r="E30" s="21">
        <v>185</v>
      </c>
      <c r="F30" s="22">
        <v>40</v>
      </c>
      <c r="G30" s="21">
        <v>2</v>
      </c>
      <c r="H30" s="22">
        <v>2</v>
      </c>
      <c r="I30" s="21">
        <v>4</v>
      </c>
      <c r="J30" s="22">
        <v>2</v>
      </c>
      <c r="K30" s="21">
        <v>1</v>
      </c>
      <c r="L30" s="22">
        <v>0</v>
      </c>
      <c r="M30" s="21">
        <v>670</v>
      </c>
      <c r="N30" s="22">
        <v>132</v>
      </c>
      <c r="O30" s="21">
        <v>802</v>
      </c>
    </row>
    <row r="31" spans="2:15" ht="17.25" customHeight="1" thickTop="1" thickBot="1" x14ac:dyDescent="0.3">
      <c r="B31" s="10" t="s">
        <v>46</v>
      </c>
      <c r="C31" s="11">
        <v>301</v>
      </c>
      <c r="D31" s="12">
        <v>98</v>
      </c>
      <c r="E31" s="11">
        <v>42</v>
      </c>
      <c r="F31" s="12">
        <v>42</v>
      </c>
      <c r="G31" s="11">
        <v>0</v>
      </c>
      <c r="H31" s="12">
        <v>1</v>
      </c>
      <c r="I31" s="11">
        <v>0</v>
      </c>
      <c r="J31" s="12">
        <v>0</v>
      </c>
      <c r="K31" s="11">
        <v>0</v>
      </c>
      <c r="L31" s="12">
        <v>0</v>
      </c>
      <c r="M31" s="11">
        <v>343</v>
      </c>
      <c r="N31" s="12">
        <v>141</v>
      </c>
      <c r="O31" s="11">
        <v>484</v>
      </c>
    </row>
    <row r="32" spans="2:15" ht="17.25" customHeight="1" thickTop="1" thickBot="1" x14ac:dyDescent="0.3">
      <c r="B32" s="10" t="s">
        <v>47</v>
      </c>
      <c r="C32" s="11">
        <v>10</v>
      </c>
      <c r="D32" s="12">
        <v>14</v>
      </c>
      <c r="E32" s="11">
        <v>2</v>
      </c>
      <c r="F32" s="12">
        <v>3</v>
      </c>
      <c r="G32" s="11">
        <v>0</v>
      </c>
      <c r="H32" s="12">
        <v>1</v>
      </c>
      <c r="I32" s="11">
        <v>0</v>
      </c>
      <c r="J32" s="12">
        <v>0</v>
      </c>
      <c r="K32" s="11">
        <v>0</v>
      </c>
      <c r="L32" s="12">
        <v>0</v>
      </c>
      <c r="M32" s="11">
        <v>12</v>
      </c>
      <c r="N32" s="12">
        <v>18</v>
      </c>
      <c r="O32" s="11">
        <v>30</v>
      </c>
    </row>
    <row r="33" spans="2:15" ht="17.25" customHeight="1" thickTop="1" thickBot="1" x14ac:dyDescent="0.3">
      <c r="B33" s="10" t="s">
        <v>48</v>
      </c>
      <c r="C33" s="11">
        <v>29</v>
      </c>
      <c r="D33" s="12">
        <v>40</v>
      </c>
      <c r="E33" s="11">
        <v>21</v>
      </c>
      <c r="F33" s="12">
        <v>63</v>
      </c>
      <c r="G33" s="11">
        <v>0</v>
      </c>
      <c r="H33" s="12">
        <v>3</v>
      </c>
      <c r="I33" s="11">
        <v>0</v>
      </c>
      <c r="J33" s="12">
        <v>4</v>
      </c>
      <c r="K33" s="11">
        <v>0</v>
      </c>
      <c r="L33" s="12">
        <v>0</v>
      </c>
      <c r="M33" s="11">
        <v>50</v>
      </c>
      <c r="N33" s="12">
        <v>110</v>
      </c>
      <c r="O33" s="11">
        <v>160</v>
      </c>
    </row>
    <row r="34" spans="2:15" ht="33" thickTop="1" thickBot="1" x14ac:dyDescent="0.3">
      <c r="B34" s="23" t="s">
        <v>49</v>
      </c>
      <c r="C34" s="17">
        <v>465</v>
      </c>
      <c r="D34" s="18">
        <v>149</v>
      </c>
      <c r="E34" s="17">
        <v>125</v>
      </c>
      <c r="F34" s="18">
        <v>120</v>
      </c>
      <c r="G34" s="17">
        <v>1</v>
      </c>
      <c r="H34" s="18">
        <v>3</v>
      </c>
      <c r="I34" s="17">
        <v>2</v>
      </c>
      <c r="J34" s="18">
        <v>9</v>
      </c>
      <c r="K34" s="17">
        <v>0</v>
      </c>
      <c r="L34" s="18">
        <v>1</v>
      </c>
      <c r="M34" s="17">
        <v>593</v>
      </c>
      <c r="N34" s="18">
        <v>282</v>
      </c>
      <c r="O34" s="17">
        <v>875</v>
      </c>
    </row>
    <row r="35" spans="2:15" ht="17.25" customHeight="1" thickTop="1" thickBot="1" x14ac:dyDescent="0.3">
      <c r="B35" s="10" t="s">
        <v>50</v>
      </c>
      <c r="C35" s="11">
        <v>175</v>
      </c>
      <c r="D35" s="12">
        <v>61</v>
      </c>
      <c r="E35" s="11">
        <v>71</v>
      </c>
      <c r="F35" s="12">
        <v>65</v>
      </c>
      <c r="G35" s="11">
        <v>1</v>
      </c>
      <c r="H35" s="12">
        <v>3</v>
      </c>
      <c r="I35" s="11">
        <v>2</v>
      </c>
      <c r="J35" s="12">
        <v>4</v>
      </c>
      <c r="K35" s="11">
        <v>0</v>
      </c>
      <c r="L35" s="12">
        <v>0</v>
      </c>
      <c r="M35" s="11">
        <v>249</v>
      </c>
      <c r="N35" s="12">
        <v>133</v>
      </c>
      <c r="O35" s="11">
        <v>382</v>
      </c>
    </row>
    <row r="36" spans="2:15" ht="17.25" customHeight="1" thickTop="1" thickBot="1" x14ac:dyDescent="0.3">
      <c r="B36" s="10" t="s">
        <v>51</v>
      </c>
      <c r="C36" s="11">
        <v>231</v>
      </c>
      <c r="D36" s="12">
        <v>73</v>
      </c>
      <c r="E36" s="11">
        <v>35</v>
      </c>
      <c r="F36" s="12">
        <v>39</v>
      </c>
      <c r="G36" s="11">
        <v>0</v>
      </c>
      <c r="H36" s="12">
        <v>0</v>
      </c>
      <c r="I36" s="11">
        <v>0</v>
      </c>
      <c r="J36" s="12">
        <v>5</v>
      </c>
      <c r="K36" s="11">
        <v>0</v>
      </c>
      <c r="L36" s="12">
        <v>1</v>
      </c>
      <c r="M36" s="11">
        <v>266</v>
      </c>
      <c r="N36" s="12">
        <v>118</v>
      </c>
      <c r="O36" s="11">
        <v>384</v>
      </c>
    </row>
    <row r="37" spans="2:15" ht="17.25" customHeight="1" thickTop="1" thickBot="1" x14ac:dyDescent="0.3">
      <c r="B37" s="10" t="s">
        <v>52</v>
      </c>
      <c r="C37" s="11">
        <v>59</v>
      </c>
      <c r="D37" s="12">
        <v>15</v>
      </c>
      <c r="E37" s="11">
        <v>19</v>
      </c>
      <c r="F37" s="12">
        <v>16</v>
      </c>
      <c r="G37" s="11">
        <v>0</v>
      </c>
      <c r="H37" s="12">
        <v>0</v>
      </c>
      <c r="I37" s="11">
        <v>0</v>
      </c>
      <c r="J37" s="12">
        <v>0</v>
      </c>
      <c r="K37" s="11">
        <v>0</v>
      </c>
      <c r="L37" s="12">
        <v>0</v>
      </c>
      <c r="M37" s="11">
        <v>78</v>
      </c>
      <c r="N37" s="12">
        <v>31</v>
      </c>
      <c r="O37" s="11">
        <v>109</v>
      </c>
    </row>
    <row r="38" spans="2:15" ht="17.25" thickTop="1" thickBot="1" x14ac:dyDescent="0.3">
      <c r="B38" s="23" t="s">
        <v>53</v>
      </c>
      <c r="C38" s="17">
        <v>71</v>
      </c>
      <c r="D38" s="18">
        <v>7</v>
      </c>
      <c r="E38" s="17">
        <v>14</v>
      </c>
      <c r="F38" s="18">
        <v>0</v>
      </c>
      <c r="G38" s="17">
        <v>0</v>
      </c>
      <c r="H38" s="18">
        <v>1</v>
      </c>
      <c r="I38" s="17">
        <v>0</v>
      </c>
      <c r="J38" s="18">
        <v>1</v>
      </c>
      <c r="K38" s="17">
        <v>1</v>
      </c>
      <c r="L38" s="18">
        <v>0</v>
      </c>
      <c r="M38" s="17">
        <v>86</v>
      </c>
      <c r="N38" s="18">
        <v>9</v>
      </c>
      <c r="O38" s="17">
        <v>95</v>
      </c>
    </row>
    <row r="39" spans="2:15" ht="17.25" thickTop="1" thickBot="1" x14ac:dyDescent="0.3">
      <c r="B39" s="10" t="s">
        <v>54</v>
      </c>
      <c r="C39" s="11">
        <v>71</v>
      </c>
      <c r="D39" s="12">
        <v>7</v>
      </c>
      <c r="E39" s="11">
        <v>14</v>
      </c>
      <c r="F39" s="12">
        <v>0</v>
      </c>
      <c r="G39" s="11">
        <v>0</v>
      </c>
      <c r="H39" s="12">
        <v>0</v>
      </c>
      <c r="I39" s="11">
        <v>0</v>
      </c>
      <c r="J39" s="12">
        <v>1</v>
      </c>
      <c r="K39" s="11">
        <v>1</v>
      </c>
      <c r="L39" s="12">
        <v>0</v>
      </c>
      <c r="M39" s="11">
        <v>86</v>
      </c>
      <c r="N39" s="12">
        <v>8</v>
      </c>
      <c r="O39" s="11">
        <v>94</v>
      </c>
    </row>
    <row r="40" spans="2:15" ht="17.25" thickTop="1" thickBot="1" x14ac:dyDescent="0.3">
      <c r="B40" s="10" t="s">
        <v>55</v>
      </c>
      <c r="C40" s="11">
        <v>0</v>
      </c>
      <c r="D40" s="12">
        <v>0</v>
      </c>
      <c r="E40" s="11">
        <v>0</v>
      </c>
      <c r="F40" s="12">
        <v>0</v>
      </c>
      <c r="G40" s="11">
        <v>0</v>
      </c>
      <c r="H40" s="12">
        <v>0</v>
      </c>
      <c r="I40" s="11">
        <v>0</v>
      </c>
      <c r="J40" s="12">
        <v>0</v>
      </c>
      <c r="K40" s="11">
        <v>0</v>
      </c>
      <c r="L40" s="12">
        <v>0</v>
      </c>
      <c r="M40" s="11">
        <v>0</v>
      </c>
      <c r="N40" s="12">
        <v>0</v>
      </c>
      <c r="O40" s="11">
        <v>0</v>
      </c>
    </row>
    <row r="41" spans="2:15" ht="17.25" thickTop="1" thickBot="1" x14ac:dyDescent="0.3">
      <c r="B41" s="10" t="s">
        <v>56</v>
      </c>
      <c r="C41" s="11">
        <v>0</v>
      </c>
      <c r="D41" s="12">
        <v>0</v>
      </c>
      <c r="E41" s="11">
        <v>0</v>
      </c>
      <c r="F41" s="12">
        <v>0</v>
      </c>
      <c r="G41" s="11">
        <v>0</v>
      </c>
      <c r="H41" s="12">
        <v>1</v>
      </c>
      <c r="I41" s="11">
        <v>0</v>
      </c>
      <c r="J41" s="12">
        <v>0</v>
      </c>
      <c r="K41" s="11">
        <v>0</v>
      </c>
      <c r="L41" s="12">
        <v>0</v>
      </c>
      <c r="M41" s="11">
        <v>0</v>
      </c>
      <c r="N41" s="12">
        <v>1</v>
      </c>
      <c r="O41" s="11">
        <v>1</v>
      </c>
    </row>
    <row r="42" spans="2:15" ht="17.25" thickTop="1" thickBot="1" x14ac:dyDescent="0.3">
      <c r="B42" s="23" t="s">
        <v>57</v>
      </c>
      <c r="C42" s="17">
        <v>76</v>
      </c>
      <c r="D42" s="18">
        <v>81</v>
      </c>
      <c r="E42" s="17">
        <v>70</v>
      </c>
      <c r="F42" s="18">
        <v>135</v>
      </c>
      <c r="G42" s="17">
        <v>1</v>
      </c>
      <c r="H42" s="18">
        <v>4</v>
      </c>
      <c r="I42" s="17">
        <v>1</v>
      </c>
      <c r="J42" s="18">
        <v>1</v>
      </c>
      <c r="K42" s="17">
        <v>1</v>
      </c>
      <c r="L42" s="18">
        <v>0</v>
      </c>
      <c r="M42" s="17">
        <v>149</v>
      </c>
      <c r="N42" s="18">
        <v>221</v>
      </c>
      <c r="O42" s="17">
        <v>370</v>
      </c>
    </row>
    <row r="43" spans="2:15" ht="17.25" thickTop="1" thickBot="1" x14ac:dyDescent="0.3">
      <c r="B43" s="10" t="s">
        <v>58</v>
      </c>
      <c r="C43" s="11">
        <v>13</v>
      </c>
      <c r="D43" s="12">
        <v>19</v>
      </c>
      <c r="E43" s="11">
        <v>5</v>
      </c>
      <c r="F43" s="12">
        <v>12</v>
      </c>
      <c r="G43" s="11">
        <v>0</v>
      </c>
      <c r="H43" s="12">
        <v>0</v>
      </c>
      <c r="I43" s="11">
        <v>0</v>
      </c>
      <c r="J43" s="12">
        <v>0</v>
      </c>
      <c r="K43" s="11">
        <v>0</v>
      </c>
      <c r="L43" s="12">
        <v>0</v>
      </c>
      <c r="M43" s="11">
        <v>18</v>
      </c>
      <c r="N43" s="12">
        <v>31</v>
      </c>
      <c r="O43" s="11">
        <v>49</v>
      </c>
    </row>
    <row r="44" spans="2:15" ht="17.25" thickTop="1" thickBot="1" x14ac:dyDescent="0.3">
      <c r="B44" s="10" t="s">
        <v>59</v>
      </c>
      <c r="C44" s="11">
        <v>42</v>
      </c>
      <c r="D44" s="12">
        <v>36</v>
      </c>
      <c r="E44" s="11">
        <v>55</v>
      </c>
      <c r="F44" s="12">
        <v>88</v>
      </c>
      <c r="G44" s="11">
        <v>0</v>
      </c>
      <c r="H44" s="12">
        <v>3</v>
      </c>
      <c r="I44" s="11">
        <v>0</v>
      </c>
      <c r="J44" s="12">
        <v>0</v>
      </c>
      <c r="K44" s="11">
        <v>1</v>
      </c>
      <c r="L44" s="12">
        <v>0</v>
      </c>
      <c r="M44" s="11">
        <v>98</v>
      </c>
      <c r="N44" s="12">
        <v>127</v>
      </c>
      <c r="O44" s="11">
        <v>225</v>
      </c>
    </row>
    <row r="45" spans="2:15" ht="17.25" thickTop="1" thickBot="1" x14ac:dyDescent="0.3">
      <c r="B45" s="10" t="s">
        <v>60</v>
      </c>
      <c r="C45" s="11">
        <v>21</v>
      </c>
      <c r="D45" s="12">
        <v>26</v>
      </c>
      <c r="E45" s="11">
        <v>10</v>
      </c>
      <c r="F45" s="12">
        <v>35</v>
      </c>
      <c r="G45" s="11">
        <v>1</v>
      </c>
      <c r="H45" s="12">
        <v>1</v>
      </c>
      <c r="I45" s="11">
        <v>1</v>
      </c>
      <c r="J45" s="12">
        <v>1</v>
      </c>
      <c r="K45" s="11">
        <v>0</v>
      </c>
      <c r="L45" s="12">
        <v>0</v>
      </c>
      <c r="M45" s="11">
        <v>33</v>
      </c>
      <c r="N45" s="12">
        <v>63</v>
      </c>
      <c r="O45" s="11">
        <v>96</v>
      </c>
    </row>
    <row r="46" spans="2:15" ht="17.25" thickTop="1" thickBot="1" x14ac:dyDescent="0.3">
      <c r="B46" s="16" t="s">
        <v>61</v>
      </c>
      <c r="C46" s="17">
        <v>195</v>
      </c>
      <c r="D46" s="18">
        <v>53</v>
      </c>
      <c r="E46" s="17">
        <v>29</v>
      </c>
      <c r="F46" s="18">
        <v>18</v>
      </c>
      <c r="G46" s="17">
        <v>0</v>
      </c>
      <c r="H46" s="18">
        <v>1</v>
      </c>
      <c r="I46" s="17">
        <v>1</v>
      </c>
      <c r="J46" s="18">
        <v>1</v>
      </c>
      <c r="K46" s="17">
        <v>0</v>
      </c>
      <c r="L46" s="18">
        <v>0</v>
      </c>
      <c r="M46" s="17">
        <v>225</v>
      </c>
      <c r="N46" s="18">
        <v>73</v>
      </c>
      <c r="O46" s="17">
        <v>298</v>
      </c>
    </row>
    <row r="47" spans="2:15" ht="17.25" thickTop="1" thickBot="1" x14ac:dyDescent="0.3">
      <c r="B47" s="10" t="s">
        <v>62</v>
      </c>
      <c r="C47" s="24">
        <v>195</v>
      </c>
      <c r="D47" s="25">
        <v>53</v>
      </c>
      <c r="E47" s="24">
        <v>29</v>
      </c>
      <c r="F47" s="25">
        <v>18</v>
      </c>
      <c r="G47" s="24">
        <v>0</v>
      </c>
      <c r="H47" s="25">
        <v>1</v>
      </c>
      <c r="I47" s="24">
        <v>1</v>
      </c>
      <c r="J47" s="25">
        <v>1</v>
      </c>
      <c r="K47" s="24">
        <v>0</v>
      </c>
      <c r="L47" s="25">
        <v>0</v>
      </c>
      <c r="M47" s="24">
        <v>225</v>
      </c>
      <c r="N47" s="25">
        <v>73</v>
      </c>
      <c r="O47" s="24">
        <v>298</v>
      </c>
    </row>
    <row r="48" spans="2:15" ht="15" customHeight="1" thickTop="1" thickBot="1" x14ac:dyDescent="0.3">
      <c r="B48" s="26" t="s">
        <v>63</v>
      </c>
      <c r="C48" s="27">
        <v>22</v>
      </c>
      <c r="D48" s="28">
        <v>42</v>
      </c>
      <c r="E48" s="27">
        <v>5</v>
      </c>
      <c r="F48" s="28">
        <v>25</v>
      </c>
      <c r="G48" s="27">
        <v>0</v>
      </c>
      <c r="H48" s="28">
        <v>0</v>
      </c>
      <c r="I48" s="27">
        <v>0</v>
      </c>
      <c r="J48" s="28">
        <v>1</v>
      </c>
      <c r="K48" s="27">
        <v>0</v>
      </c>
      <c r="L48" s="28">
        <v>0</v>
      </c>
      <c r="M48" s="27">
        <v>27</v>
      </c>
      <c r="N48" s="28">
        <v>68</v>
      </c>
      <c r="O48" s="27">
        <v>95</v>
      </c>
    </row>
    <row r="49" spans="2:15" ht="17.25" thickTop="1" thickBot="1" x14ac:dyDescent="0.3">
      <c r="B49" s="29" t="s">
        <v>63</v>
      </c>
      <c r="C49" s="30">
        <v>22</v>
      </c>
      <c r="D49" s="31">
        <v>42</v>
      </c>
      <c r="E49" s="32">
        <v>5</v>
      </c>
      <c r="F49" s="31">
        <v>25</v>
      </c>
      <c r="G49" s="32">
        <v>0</v>
      </c>
      <c r="H49" s="31">
        <v>0</v>
      </c>
      <c r="I49" s="32">
        <v>0</v>
      </c>
      <c r="J49" s="31">
        <v>1</v>
      </c>
      <c r="K49" s="32">
        <v>0</v>
      </c>
      <c r="L49" s="31">
        <v>0</v>
      </c>
      <c r="M49" s="32">
        <v>27</v>
      </c>
      <c r="N49" s="31">
        <v>68</v>
      </c>
      <c r="O49" s="32">
        <v>95</v>
      </c>
    </row>
    <row r="50" spans="2:15" ht="15" customHeight="1" thickBot="1" x14ac:dyDescent="0.3">
      <c r="B50" s="33" t="s">
        <v>64</v>
      </c>
      <c r="C50" s="34">
        <v>3545</v>
      </c>
      <c r="D50" s="35">
        <v>2220</v>
      </c>
      <c r="E50" s="34">
        <v>2029</v>
      </c>
      <c r="F50" s="36">
        <v>2680</v>
      </c>
      <c r="G50" s="34">
        <v>33</v>
      </c>
      <c r="H50" s="36">
        <v>106</v>
      </c>
      <c r="I50" s="34">
        <v>50</v>
      </c>
      <c r="J50" s="36">
        <v>129</v>
      </c>
      <c r="K50" s="34">
        <v>11</v>
      </c>
      <c r="L50" s="36">
        <v>26</v>
      </c>
      <c r="M50" s="34">
        <v>5668</v>
      </c>
      <c r="N50" s="36">
        <v>5161</v>
      </c>
      <c r="O50" s="34">
        <v>10829</v>
      </c>
    </row>
    <row r="51" spans="2:15" ht="15" customHeight="1" x14ac:dyDescent="0.2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2:15" ht="15.75" thickBot="1" x14ac:dyDescent="0.3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2:15" ht="15" customHeight="1" thickBot="1" x14ac:dyDescent="0.3">
      <c r="B53" s="348" t="str">
        <f>B6</f>
        <v>ESTADOS ACADÉMICOS 2023-2 POR GÉNERO</v>
      </c>
      <c r="C53" s="348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</row>
    <row r="54" spans="2:15" ht="15.75" customHeight="1" thickBot="1" x14ac:dyDescent="0.3">
      <c r="B54" s="348" t="s">
        <v>17</v>
      </c>
      <c r="C54" s="348" t="s">
        <v>78</v>
      </c>
      <c r="D54" s="348"/>
      <c r="E54" s="348" t="s">
        <v>79</v>
      </c>
      <c r="F54" s="348"/>
      <c r="G54" s="368" t="s">
        <v>84</v>
      </c>
      <c r="H54" s="368"/>
      <c r="I54" s="368" t="s">
        <v>81</v>
      </c>
      <c r="J54" s="368"/>
      <c r="K54" s="368" t="s">
        <v>85</v>
      </c>
      <c r="L54" s="368"/>
      <c r="M54" s="348" t="s">
        <v>72</v>
      </c>
      <c r="N54" s="348"/>
      <c r="O54" s="348" t="s">
        <v>70</v>
      </c>
    </row>
    <row r="55" spans="2:15" ht="15.75" thickBot="1" x14ac:dyDescent="0.3">
      <c r="B55" s="348"/>
      <c r="C55" s="348"/>
      <c r="D55" s="348"/>
      <c r="E55" s="348"/>
      <c r="F55" s="348"/>
      <c r="G55" s="368"/>
      <c r="H55" s="368"/>
      <c r="I55" s="368"/>
      <c r="J55" s="368"/>
      <c r="K55" s="368"/>
      <c r="L55" s="368"/>
      <c r="M55" s="348"/>
      <c r="N55" s="348"/>
      <c r="O55" s="348"/>
    </row>
    <row r="56" spans="2:15" ht="19.5" thickBot="1" x14ac:dyDescent="0.3">
      <c r="B56" s="348"/>
      <c r="C56" s="66" t="s">
        <v>74</v>
      </c>
      <c r="D56" s="67" t="s">
        <v>75</v>
      </c>
      <c r="E56" s="66" t="s">
        <v>74</v>
      </c>
      <c r="F56" s="67" t="s">
        <v>75</v>
      </c>
      <c r="G56" s="66" t="s">
        <v>74</v>
      </c>
      <c r="H56" s="67" t="s">
        <v>75</v>
      </c>
      <c r="I56" s="66" t="s">
        <v>74</v>
      </c>
      <c r="J56" s="67" t="s">
        <v>75</v>
      </c>
      <c r="K56" s="66" t="s">
        <v>74</v>
      </c>
      <c r="L56" s="67" t="s">
        <v>75</v>
      </c>
      <c r="M56" s="66" t="s">
        <v>74</v>
      </c>
      <c r="N56" s="67" t="s">
        <v>75</v>
      </c>
      <c r="O56" s="348"/>
    </row>
    <row r="57" spans="2:15" ht="16.5" thickBot="1" x14ac:dyDescent="0.3">
      <c r="B57" s="19" t="s">
        <v>25</v>
      </c>
      <c r="C57" s="86">
        <f t="shared" ref="C57:C92" si="0">IFERROR(C10/SUM(C10:D10),0)</f>
        <v>0.60383064516129037</v>
      </c>
      <c r="D57" s="87">
        <f t="shared" ref="D57:D92" si="1">IFERROR(D10/SUM(C10:D10),0)</f>
        <v>0.39616935483870969</v>
      </c>
      <c r="E57" s="86">
        <f t="shared" ref="E57:E92" si="2">IFERROR(E10/SUM(E10:F10),0)</f>
        <v>0.32137285491419659</v>
      </c>
      <c r="F57" s="87">
        <f t="shared" ref="F57:F92" si="3">IFERROR(F10/SUM(E10:F10),0)</f>
        <v>0.67862714508580346</v>
      </c>
      <c r="G57" s="86">
        <f t="shared" ref="G57:G94" si="4">IFERROR(G10/SUM(G10:H10),0)</f>
        <v>0.2857142857142857</v>
      </c>
      <c r="H57" s="87">
        <f t="shared" ref="H57:H94" si="5">IFERROR(H10/SUM(G10:H10),0)</f>
        <v>0.7142857142857143</v>
      </c>
      <c r="I57" s="86">
        <f t="shared" ref="I57:I92" si="6">IFERROR(I10/SUM(I10:J10),0)</f>
        <v>6.25E-2</v>
      </c>
      <c r="J57" s="87">
        <f t="shared" ref="J57:J92" si="7">IFERROR(J10/SUM(I10:J10),0)</f>
        <v>0.9375</v>
      </c>
      <c r="K57" s="86">
        <f t="shared" ref="K57:K92" si="8">IFERROR(K10/SUM(K10:L10),0)</f>
        <v>0</v>
      </c>
      <c r="L57" s="87">
        <f t="shared" ref="L57:L92" si="9">IFERROR(L10/SUM(K10:L10),0)</f>
        <v>1</v>
      </c>
      <c r="M57" s="86">
        <f t="shared" ref="M57:M97" si="10">IFERROR(M10/SUM(M10:N10),0)</f>
        <v>0.48561151079136688</v>
      </c>
      <c r="N57" s="87">
        <f t="shared" ref="N57:N93" si="11">IFERROR(N10/SUM(M10:N10),0)</f>
        <v>0.51438848920863312</v>
      </c>
      <c r="O57" s="133">
        <f t="shared" ref="O57:O94" si="12">O10</f>
        <v>1668</v>
      </c>
    </row>
    <row r="58" spans="2:15" ht="17.25" customHeight="1" thickTop="1" thickBot="1" x14ac:dyDescent="0.3">
      <c r="B58" s="10" t="s">
        <v>26</v>
      </c>
      <c r="C58" s="88">
        <f t="shared" si="0"/>
        <v>0.52393617021276595</v>
      </c>
      <c r="D58" s="89">
        <f t="shared" si="1"/>
        <v>0.47606382978723405</v>
      </c>
      <c r="E58" s="88">
        <f t="shared" si="2"/>
        <v>0.27089337175792505</v>
      </c>
      <c r="F58" s="89">
        <f t="shared" si="3"/>
        <v>0.72910662824207495</v>
      </c>
      <c r="G58" s="88">
        <f t="shared" si="4"/>
        <v>0.22222222222222221</v>
      </c>
      <c r="H58" s="89">
        <f t="shared" si="5"/>
        <v>0.77777777777777779</v>
      </c>
      <c r="I58" s="88">
        <f t="shared" si="6"/>
        <v>0</v>
      </c>
      <c r="J58" s="89">
        <f t="shared" si="7"/>
        <v>1</v>
      </c>
      <c r="K58" s="88">
        <f t="shared" si="8"/>
        <v>0</v>
      </c>
      <c r="L58" s="89">
        <f t="shared" si="9"/>
        <v>1</v>
      </c>
      <c r="M58" s="88">
        <f t="shared" si="10"/>
        <v>0.39541160593792174</v>
      </c>
      <c r="N58" s="89">
        <f t="shared" si="11"/>
        <v>0.60458839406207832</v>
      </c>
      <c r="O58" s="134">
        <f t="shared" si="12"/>
        <v>741</v>
      </c>
    </row>
    <row r="59" spans="2:15" ht="17.25" customHeight="1" thickTop="1" thickBot="1" x14ac:dyDescent="0.3">
      <c r="B59" s="10" t="s">
        <v>27</v>
      </c>
      <c r="C59" s="88">
        <f t="shared" si="0"/>
        <v>0.68118811881188124</v>
      </c>
      <c r="D59" s="89">
        <f t="shared" si="1"/>
        <v>0.31881188118811882</v>
      </c>
      <c r="E59" s="88">
        <f t="shared" si="2"/>
        <v>0.34065934065934067</v>
      </c>
      <c r="F59" s="89">
        <f t="shared" si="3"/>
        <v>0.65934065934065933</v>
      </c>
      <c r="G59" s="88">
        <f t="shared" si="4"/>
        <v>0.25</v>
      </c>
      <c r="H59" s="89">
        <f t="shared" si="5"/>
        <v>0.75</v>
      </c>
      <c r="I59" s="88">
        <f t="shared" si="6"/>
        <v>0</v>
      </c>
      <c r="J59" s="89">
        <f t="shared" si="7"/>
        <v>1</v>
      </c>
      <c r="K59" s="88">
        <f t="shared" si="8"/>
        <v>0</v>
      </c>
      <c r="L59" s="89">
        <f t="shared" si="9"/>
        <v>1</v>
      </c>
      <c r="M59" s="88">
        <f t="shared" si="10"/>
        <v>0.58309455587392545</v>
      </c>
      <c r="N59" s="89">
        <f t="shared" si="11"/>
        <v>0.4169054441260745</v>
      </c>
      <c r="O59" s="134">
        <f t="shared" si="12"/>
        <v>698</v>
      </c>
    </row>
    <row r="60" spans="2:15" ht="17.25" customHeight="1" thickTop="1" thickBot="1" x14ac:dyDescent="0.3">
      <c r="B60" s="10" t="s">
        <v>28</v>
      </c>
      <c r="C60" s="90">
        <f t="shared" si="0"/>
        <v>0.52252252252252251</v>
      </c>
      <c r="D60" s="91">
        <f t="shared" si="1"/>
        <v>0.47747747747747749</v>
      </c>
      <c r="E60" s="90">
        <f t="shared" si="2"/>
        <v>0.44642857142857145</v>
      </c>
      <c r="F60" s="91">
        <f t="shared" si="3"/>
        <v>0.5535714285714286</v>
      </c>
      <c r="G60" s="90">
        <f t="shared" si="4"/>
        <v>1</v>
      </c>
      <c r="H60" s="91">
        <f t="shared" si="5"/>
        <v>0</v>
      </c>
      <c r="I60" s="90">
        <f t="shared" si="6"/>
        <v>0.33333333333333331</v>
      </c>
      <c r="J60" s="91">
        <f t="shared" si="7"/>
        <v>0.66666666666666663</v>
      </c>
      <c r="K60" s="90">
        <f t="shared" si="8"/>
        <v>0</v>
      </c>
      <c r="L60" s="91">
        <f t="shared" si="9"/>
        <v>1</v>
      </c>
      <c r="M60" s="90">
        <f t="shared" si="10"/>
        <v>0.48034934497816595</v>
      </c>
      <c r="N60" s="91">
        <f t="shared" si="11"/>
        <v>0.51965065502183405</v>
      </c>
      <c r="O60" s="135">
        <f t="shared" si="12"/>
        <v>229</v>
      </c>
    </row>
    <row r="61" spans="2:15" ht="50.25" customHeight="1" thickTop="1" thickBot="1" x14ac:dyDescent="0.3">
      <c r="B61" s="70" t="s">
        <v>65</v>
      </c>
      <c r="C61" s="92">
        <f t="shared" si="0"/>
        <v>0.6912751677852349</v>
      </c>
      <c r="D61" s="93">
        <f t="shared" si="1"/>
        <v>0.3087248322147651</v>
      </c>
      <c r="E61" s="92">
        <f t="shared" si="2"/>
        <v>0.56036446469248291</v>
      </c>
      <c r="F61" s="93">
        <f t="shared" si="3"/>
        <v>0.43963553530751709</v>
      </c>
      <c r="G61" s="92">
        <f t="shared" si="4"/>
        <v>0.4</v>
      </c>
      <c r="H61" s="93">
        <f t="shared" si="5"/>
        <v>0.6</v>
      </c>
      <c r="I61" s="92">
        <f t="shared" si="6"/>
        <v>0.5</v>
      </c>
      <c r="J61" s="93">
        <f t="shared" si="7"/>
        <v>0.5</v>
      </c>
      <c r="K61" s="92">
        <f t="shared" si="8"/>
        <v>0.5</v>
      </c>
      <c r="L61" s="93">
        <f t="shared" si="9"/>
        <v>0.5</v>
      </c>
      <c r="M61" s="92">
        <f t="shared" si="10"/>
        <v>0.6289424860853432</v>
      </c>
      <c r="N61" s="93">
        <f t="shared" si="11"/>
        <v>0.37105751391465674</v>
      </c>
      <c r="O61" s="136">
        <f t="shared" si="12"/>
        <v>1078</v>
      </c>
    </row>
    <row r="62" spans="2:15" ht="17.25" thickTop="1" thickBot="1" x14ac:dyDescent="0.3">
      <c r="B62" s="10" t="s">
        <v>30</v>
      </c>
      <c r="C62" s="88">
        <f t="shared" si="0"/>
        <v>0.64026402640264024</v>
      </c>
      <c r="D62" s="89">
        <f t="shared" si="1"/>
        <v>0.35973597359735976</v>
      </c>
      <c r="E62" s="88">
        <f t="shared" si="2"/>
        <v>0.56836461126005366</v>
      </c>
      <c r="F62" s="89">
        <f t="shared" si="3"/>
        <v>0.43163538873994639</v>
      </c>
      <c r="G62" s="88">
        <f t="shared" si="4"/>
        <v>0.35714285714285715</v>
      </c>
      <c r="H62" s="89">
        <f t="shared" si="5"/>
        <v>0.6428571428571429</v>
      </c>
      <c r="I62" s="88">
        <f t="shared" si="6"/>
        <v>0.52941176470588236</v>
      </c>
      <c r="J62" s="89">
        <f t="shared" si="7"/>
        <v>0.47058823529411764</v>
      </c>
      <c r="K62" s="88">
        <f t="shared" si="8"/>
        <v>0.42857142857142855</v>
      </c>
      <c r="L62" s="89">
        <f t="shared" si="9"/>
        <v>0.5714285714285714</v>
      </c>
      <c r="M62" s="88">
        <f t="shared" si="10"/>
        <v>0.59243697478991597</v>
      </c>
      <c r="N62" s="89">
        <f t="shared" si="11"/>
        <v>0.40756302521008403</v>
      </c>
      <c r="O62" s="134">
        <f t="shared" si="12"/>
        <v>714</v>
      </c>
    </row>
    <row r="63" spans="2:15" ht="17.25" thickTop="1" thickBot="1" x14ac:dyDescent="0.3">
      <c r="B63" s="10" t="s">
        <v>31</v>
      </c>
      <c r="C63" s="88">
        <f t="shared" si="0"/>
        <v>0.58695652173913049</v>
      </c>
      <c r="D63" s="89">
        <f t="shared" si="1"/>
        <v>0.41304347826086957</v>
      </c>
      <c r="E63" s="88">
        <f t="shared" si="2"/>
        <v>0.5</v>
      </c>
      <c r="F63" s="89">
        <f t="shared" si="3"/>
        <v>0.5</v>
      </c>
      <c r="G63" s="88">
        <f t="shared" si="4"/>
        <v>0</v>
      </c>
      <c r="H63" s="89">
        <f t="shared" si="5"/>
        <v>0</v>
      </c>
      <c r="I63" s="88">
        <f t="shared" si="6"/>
        <v>0</v>
      </c>
      <c r="J63" s="89">
        <f t="shared" si="7"/>
        <v>1</v>
      </c>
      <c r="K63" s="88">
        <f t="shared" si="8"/>
        <v>1</v>
      </c>
      <c r="L63" s="89">
        <f t="shared" si="9"/>
        <v>0</v>
      </c>
      <c r="M63" s="88">
        <f t="shared" si="10"/>
        <v>0.56000000000000005</v>
      </c>
      <c r="N63" s="89">
        <f t="shared" si="11"/>
        <v>0.44</v>
      </c>
      <c r="O63" s="134">
        <f t="shared" si="12"/>
        <v>125</v>
      </c>
    </row>
    <row r="64" spans="2:15" ht="17.25" thickTop="1" thickBot="1" x14ac:dyDescent="0.3">
      <c r="B64" s="10" t="s">
        <v>32</v>
      </c>
      <c r="C64" s="88">
        <f t="shared" si="0"/>
        <v>0.8159203980099502</v>
      </c>
      <c r="D64" s="89">
        <f t="shared" si="1"/>
        <v>0.18407960199004975</v>
      </c>
      <c r="E64" s="88">
        <f t="shared" si="2"/>
        <v>0.52777777777777779</v>
      </c>
      <c r="F64" s="89">
        <f t="shared" si="3"/>
        <v>0.47222222222222221</v>
      </c>
      <c r="G64" s="88">
        <f t="shared" si="4"/>
        <v>1</v>
      </c>
      <c r="H64" s="89">
        <f t="shared" si="5"/>
        <v>0</v>
      </c>
      <c r="I64" s="88">
        <f t="shared" si="6"/>
        <v>1</v>
      </c>
      <c r="J64" s="89">
        <f t="shared" si="7"/>
        <v>0</v>
      </c>
      <c r="K64" s="88">
        <f t="shared" si="8"/>
        <v>0</v>
      </c>
      <c r="L64" s="89">
        <f t="shared" si="9"/>
        <v>0</v>
      </c>
      <c r="M64" s="88">
        <f t="shared" si="10"/>
        <v>0.77405857740585771</v>
      </c>
      <c r="N64" s="89">
        <f t="shared" si="11"/>
        <v>0.22594142259414227</v>
      </c>
      <c r="O64" s="134">
        <f t="shared" si="12"/>
        <v>239</v>
      </c>
    </row>
    <row r="65" spans="2:15" ht="17.25" thickTop="1" thickBot="1" x14ac:dyDescent="0.3">
      <c r="B65" s="16" t="s">
        <v>33</v>
      </c>
      <c r="C65" s="94">
        <f t="shared" si="0"/>
        <v>0.62971698113207553</v>
      </c>
      <c r="D65" s="95">
        <f t="shared" si="1"/>
        <v>0.37028301886792453</v>
      </c>
      <c r="E65" s="94">
        <f t="shared" si="2"/>
        <v>0.62298387096774188</v>
      </c>
      <c r="F65" s="95">
        <f t="shared" si="3"/>
        <v>0.37701612903225806</v>
      </c>
      <c r="G65" s="94">
        <f t="shared" si="4"/>
        <v>0.38095238095238093</v>
      </c>
      <c r="H65" s="95">
        <f t="shared" si="5"/>
        <v>0.61904761904761907</v>
      </c>
      <c r="I65" s="94">
        <f t="shared" si="6"/>
        <v>0.51724137931034486</v>
      </c>
      <c r="J65" s="95">
        <f t="shared" si="7"/>
        <v>0.48275862068965519</v>
      </c>
      <c r="K65" s="94">
        <f t="shared" si="8"/>
        <v>0.4</v>
      </c>
      <c r="L65" s="95">
        <f t="shared" si="9"/>
        <v>0.6</v>
      </c>
      <c r="M65" s="94">
        <f t="shared" si="10"/>
        <v>0.62110817941952512</v>
      </c>
      <c r="N65" s="95">
        <f t="shared" si="11"/>
        <v>0.37889182058047494</v>
      </c>
      <c r="O65" s="137">
        <f t="shared" si="12"/>
        <v>1895</v>
      </c>
    </row>
    <row r="66" spans="2:15" ht="17.25" thickTop="1" thickBot="1" x14ac:dyDescent="0.3">
      <c r="B66" s="10" t="s">
        <v>34</v>
      </c>
      <c r="C66" s="88">
        <f t="shared" si="0"/>
        <v>0.59720279720279723</v>
      </c>
      <c r="D66" s="89">
        <f t="shared" si="1"/>
        <v>0.40279720279720282</v>
      </c>
      <c r="E66" s="88">
        <f t="shared" si="2"/>
        <v>0.57687074829931972</v>
      </c>
      <c r="F66" s="89">
        <f t="shared" si="3"/>
        <v>0.42312925170068028</v>
      </c>
      <c r="G66" s="88">
        <f t="shared" si="4"/>
        <v>0.21428571428571427</v>
      </c>
      <c r="H66" s="89">
        <f t="shared" si="5"/>
        <v>0.7857142857142857</v>
      </c>
      <c r="I66" s="88">
        <f t="shared" si="6"/>
        <v>0.35714285714285715</v>
      </c>
      <c r="J66" s="89">
        <f t="shared" si="7"/>
        <v>0.6428571428571429</v>
      </c>
      <c r="K66" s="88">
        <f t="shared" si="8"/>
        <v>0.4</v>
      </c>
      <c r="L66" s="89">
        <f t="shared" si="9"/>
        <v>0.6</v>
      </c>
      <c r="M66" s="88">
        <f t="shared" si="10"/>
        <v>0.58057990559676331</v>
      </c>
      <c r="N66" s="89">
        <f t="shared" si="11"/>
        <v>0.41942009440323669</v>
      </c>
      <c r="O66" s="134">
        <f t="shared" si="12"/>
        <v>1483</v>
      </c>
    </row>
    <row r="67" spans="2:15" ht="17.25" thickTop="1" thickBot="1" x14ac:dyDescent="0.3">
      <c r="B67" s="10" t="s">
        <v>35</v>
      </c>
      <c r="C67" s="88">
        <f t="shared" si="0"/>
        <v>0.859375</v>
      </c>
      <c r="D67" s="89">
        <f t="shared" si="1"/>
        <v>0.140625</v>
      </c>
      <c r="E67" s="88">
        <f t="shared" si="2"/>
        <v>0.86956521739130432</v>
      </c>
      <c r="F67" s="89">
        <f t="shared" si="3"/>
        <v>0.13043478260869565</v>
      </c>
      <c r="G67" s="88">
        <f t="shared" si="4"/>
        <v>0</v>
      </c>
      <c r="H67" s="89">
        <f t="shared" si="5"/>
        <v>0</v>
      </c>
      <c r="I67" s="88">
        <f t="shared" si="6"/>
        <v>1</v>
      </c>
      <c r="J67" s="89">
        <f t="shared" si="7"/>
        <v>0</v>
      </c>
      <c r="K67" s="88">
        <f t="shared" si="8"/>
        <v>0</v>
      </c>
      <c r="L67" s="89">
        <f t="shared" si="9"/>
        <v>0</v>
      </c>
      <c r="M67" s="88">
        <f t="shared" si="10"/>
        <v>0.86956521739130432</v>
      </c>
      <c r="N67" s="89">
        <f t="shared" si="11"/>
        <v>0.13043478260869565</v>
      </c>
      <c r="O67" s="134">
        <f t="shared" si="12"/>
        <v>184</v>
      </c>
    </row>
    <row r="68" spans="2:15" ht="17.25" thickTop="1" thickBot="1" x14ac:dyDescent="0.3">
      <c r="B68" s="10" t="s">
        <v>36</v>
      </c>
      <c r="C68" s="88">
        <f t="shared" si="0"/>
        <v>0.75362318840579712</v>
      </c>
      <c r="D68" s="89">
        <f t="shared" si="1"/>
        <v>0.24637681159420291</v>
      </c>
      <c r="E68" s="88">
        <f t="shared" si="2"/>
        <v>0.6619718309859155</v>
      </c>
      <c r="F68" s="89">
        <f t="shared" si="3"/>
        <v>0.3380281690140845</v>
      </c>
      <c r="G68" s="88">
        <f t="shared" si="4"/>
        <v>0.7142857142857143</v>
      </c>
      <c r="H68" s="89">
        <f t="shared" si="5"/>
        <v>0.2857142857142857</v>
      </c>
      <c r="I68" s="88">
        <f t="shared" si="6"/>
        <v>0.5</v>
      </c>
      <c r="J68" s="89">
        <f t="shared" si="7"/>
        <v>0.5</v>
      </c>
      <c r="K68" s="88">
        <f t="shared" si="8"/>
        <v>0</v>
      </c>
      <c r="L68" s="89">
        <f t="shared" si="9"/>
        <v>0</v>
      </c>
      <c r="M68" s="88">
        <f t="shared" si="10"/>
        <v>0.68421052631578949</v>
      </c>
      <c r="N68" s="89">
        <f t="shared" si="11"/>
        <v>0.31578947368421051</v>
      </c>
      <c r="O68" s="134">
        <f t="shared" si="12"/>
        <v>228</v>
      </c>
    </row>
    <row r="69" spans="2:15" ht="17.25" thickTop="1" thickBot="1" x14ac:dyDescent="0.3">
      <c r="B69" s="19" t="s">
        <v>37</v>
      </c>
      <c r="C69" s="86">
        <f t="shared" si="0"/>
        <v>0.31801801801801804</v>
      </c>
      <c r="D69" s="87">
        <f t="shared" si="1"/>
        <v>0.68198198198198201</v>
      </c>
      <c r="E69" s="86">
        <f t="shared" si="2"/>
        <v>0.27444051825677268</v>
      </c>
      <c r="F69" s="87">
        <f t="shared" si="3"/>
        <v>0.72555948174322737</v>
      </c>
      <c r="G69" s="86">
        <f t="shared" si="4"/>
        <v>0.15942028985507245</v>
      </c>
      <c r="H69" s="87">
        <f t="shared" si="5"/>
        <v>0.84057971014492749</v>
      </c>
      <c r="I69" s="86">
        <f t="shared" si="6"/>
        <v>0.18390804597701149</v>
      </c>
      <c r="J69" s="87">
        <f t="shared" si="7"/>
        <v>0.81609195402298851</v>
      </c>
      <c r="K69" s="86">
        <f t="shared" si="8"/>
        <v>0.13333333333333333</v>
      </c>
      <c r="L69" s="87">
        <f t="shared" si="9"/>
        <v>0.8666666666666667</v>
      </c>
      <c r="M69" s="86">
        <f t="shared" si="10"/>
        <v>0.28465928163813359</v>
      </c>
      <c r="N69" s="87">
        <f t="shared" si="11"/>
        <v>0.71534071836186641</v>
      </c>
      <c r="O69" s="138">
        <f t="shared" si="12"/>
        <v>2979</v>
      </c>
    </row>
    <row r="70" spans="2:15" ht="17.25" customHeight="1" thickTop="1" thickBot="1" x14ac:dyDescent="0.3">
      <c r="B70" s="20" t="s">
        <v>38</v>
      </c>
      <c r="C70" s="96">
        <f t="shared" si="0"/>
        <v>0.36796536796536794</v>
      </c>
      <c r="D70" s="97">
        <f t="shared" si="1"/>
        <v>0.63203463203463206</v>
      </c>
      <c r="E70" s="96">
        <f t="shared" si="2"/>
        <v>0.2742382271468144</v>
      </c>
      <c r="F70" s="97">
        <f t="shared" si="3"/>
        <v>0.72576177285318555</v>
      </c>
      <c r="G70" s="96">
        <f t="shared" si="4"/>
        <v>0.27272727272727271</v>
      </c>
      <c r="H70" s="97">
        <f t="shared" si="5"/>
        <v>0.72727272727272729</v>
      </c>
      <c r="I70" s="96">
        <f t="shared" si="6"/>
        <v>0.2</v>
      </c>
      <c r="J70" s="97">
        <f t="shared" si="7"/>
        <v>0.8</v>
      </c>
      <c r="K70" s="96">
        <f t="shared" si="8"/>
        <v>0</v>
      </c>
      <c r="L70" s="97">
        <f t="shared" si="9"/>
        <v>1</v>
      </c>
      <c r="M70" s="96">
        <f t="shared" si="10"/>
        <v>0.3046875</v>
      </c>
      <c r="N70" s="97">
        <f t="shared" si="11"/>
        <v>0.6953125</v>
      </c>
      <c r="O70" s="139">
        <f t="shared" si="12"/>
        <v>640</v>
      </c>
    </row>
    <row r="71" spans="2:15" ht="17.25" customHeight="1" thickTop="1" thickBot="1" x14ac:dyDescent="0.3">
      <c r="B71" s="10" t="s">
        <v>39</v>
      </c>
      <c r="C71" s="88">
        <f t="shared" si="0"/>
        <v>0.1709090909090909</v>
      </c>
      <c r="D71" s="89">
        <f t="shared" si="1"/>
        <v>0.8290909090909091</v>
      </c>
      <c r="E71" s="88">
        <f t="shared" si="2"/>
        <v>0.1876750700280112</v>
      </c>
      <c r="F71" s="89">
        <f t="shared" si="3"/>
        <v>0.8123249299719888</v>
      </c>
      <c r="G71" s="88">
        <f t="shared" si="4"/>
        <v>0.13333333333333333</v>
      </c>
      <c r="H71" s="89">
        <f t="shared" si="5"/>
        <v>0.8666666666666667</v>
      </c>
      <c r="I71" s="88">
        <f t="shared" si="6"/>
        <v>0.1111111111111111</v>
      </c>
      <c r="J71" s="89">
        <f t="shared" si="7"/>
        <v>0.88888888888888884</v>
      </c>
      <c r="K71" s="88">
        <f t="shared" si="8"/>
        <v>0.16666666666666666</v>
      </c>
      <c r="L71" s="89">
        <f t="shared" si="9"/>
        <v>0.83333333333333337</v>
      </c>
      <c r="M71" s="88">
        <f t="shared" si="10"/>
        <v>0.17638483965014579</v>
      </c>
      <c r="N71" s="89">
        <f t="shared" si="11"/>
        <v>0.82361516034985427</v>
      </c>
      <c r="O71" s="134">
        <f t="shared" si="12"/>
        <v>686</v>
      </c>
    </row>
    <row r="72" spans="2:15" ht="17.25" customHeight="1" thickTop="1" thickBot="1" x14ac:dyDescent="0.3">
      <c r="B72" s="10" t="s">
        <v>40</v>
      </c>
      <c r="C72" s="88">
        <f t="shared" si="0"/>
        <v>0.26470588235294118</v>
      </c>
      <c r="D72" s="89">
        <f t="shared" si="1"/>
        <v>0.73529411764705888</v>
      </c>
      <c r="E72" s="88">
        <f t="shared" si="2"/>
        <v>0.23655913978494625</v>
      </c>
      <c r="F72" s="89">
        <f t="shared" si="3"/>
        <v>0.76344086021505375</v>
      </c>
      <c r="G72" s="88">
        <f t="shared" si="4"/>
        <v>0</v>
      </c>
      <c r="H72" s="89">
        <f t="shared" si="5"/>
        <v>1</v>
      </c>
      <c r="I72" s="88">
        <f t="shared" si="6"/>
        <v>0.5</v>
      </c>
      <c r="J72" s="89">
        <f t="shared" si="7"/>
        <v>0.5</v>
      </c>
      <c r="K72" s="88">
        <f t="shared" si="8"/>
        <v>0</v>
      </c>
      <c r="L72" s="89">
        <f t="shared" si="9"/>
        <v>0</v>
      </c>
      <c r="M72" s="88">
        <f t="shared" si="10"/>
        <v>0.24550898203592814</v>
      </c>
      <c r="N72" s="89">
        <f t="shared" si="11"/>
        <v>0.75449101796407181</v>
      </c>
      <c r="O72" s="134">
        <f t="shared" si="12"/>
        <v>167</v>
      </c>
    </row>
    <row r="73" spans="2:15" ht="17.25" customHeight="1" thickTop="1" thickBot="1" x14ac:dyDescent="0.3">
      <c r="B73" s="20" t="s">
        <v>41</v>
      </c>
      <c r="C73" s="96">
        <f t="shared" si="0"/>
        <v>0.1796875</v>
      </c>
      <c r="D73" s="97">
        <f t="shared" si="1"/>
        <v>0.8203125</v>
      </c>
      <c r="E73" s="96">
        <f t="shared" si="2"/>
        <v>0.13333333333333333</v>
      </c>
      <c r="F73" s="97">
        <f t="shared" si="3"/>
        <v>0.8666666666666667</v>
      </c>
      <c r="G73" s="96">
        <f t="shared" si="4"/>
        <v>0.33333333333333331</v>
      </c>
      <c r="H73" s="97">
        <f t="shared" si="5"/>
        <v>0.66666666666666663</v>
      </c>
      <c r="I73" s="96">
        <f t="shared" si="6"/>
        <v>0</v>
      </c>
      <c r="J73" s="97">
        <f t="shared" si="7"/>
        <v>1</v>
      </c>
      <c r="K73" s="96">
        <f t="shared" si="8"/>
        <v>0</v>
      </c>
      <c r="L73" s="97">
        <f t="shared" si="9"/>
        <v>1</v>
      </c>
      <c r="M73" s="96">
        <f t="shared" si="10"/>
        <v>0.15492957746478872</v>
      </c>
      <c r="N73" s="97">
        <f t="shared" si="11"/>
        <v>0.84507042253521125</v>
      </c>
      <c r="O73" s="139">
        <f t="shared" si="12"/>
        <v>284</v>
      </c>
    </row>
    <row r="74" spans="2:15" ht="17.25" customHeight="1" thickTop="1" thickBot="1" x14ac:dyDescent="0.3">
      <c r="B74" s="10" t="s">
        <v>42</v>
      </c>
      <c r="C74" s="88">
        <f t="shared" si="0"/>
        <v>0.59591836734693882</v>
      </c>
      <c r="D74" s="89">
        <f t="shared" si="1"/>
        <v>0.40408163265306124</v>
      </c>
      <c r="E74" s="88">
        <f t="shared" si="2"/>
        <v>0.44769874476987448</v>
      </c>
      <c r="F74" s="89">
        <f t="shared" si="3"/>
        <v>0.55230125523012552</v>
      </c>
      <c r="G74" s="88">
        <f t="shared" si="4"/>
        <v>8.3333333333333329E-2</v>
      </c>
      <c r="H74" s="89">
        <f t="shared" si="5"/>
        <v>0.91666666666666663</v>
      </c>
      <c r="I74" s="88">
        <f t="shared" si="6"/>
        <v>0.38461538461538464</v>
      </c>
      <c r="J74" s="89">
        <f t="shared" si="7"/>
        <v>0.61538461538461542</v>
      </c>
      <c r="K74" s="88">
        <f t="shared" si="8"/>
        <v>0</v>
      </c>
      <c r="L74" s="89">
        <f t="shared" si="9"/>
        <v>0</v>
      </c>
      <c r="M74" s="88">
        <f t="shared" si="10"/>
        <v>0.48930481283422461</v>
      </c>
      <c r="N74" s="89">
        <f t="shared" si="11"/>
        <v>0.51069518716577544</v>
      </c>
      <c r="O74" s="134">
        <f t="shared" si="12"/>
        <v>748</v>
      </c>
    </row>
    <row r="75" spans="2:15" ht="17.25" customHeight="1" thickTop="1" thickBot="1" x14ac:dyDescent="0.3">
      <c r="B75" s="10" t="s">
        <v>43</v>
      </c>
      <c r="C75" s="88">
        <f t="shared" si="0"/>
        <v>0.20858895705521471</v>
      </c>
      <c r="D75" s="89">
        <f t="shared" si="1"/>
        <v>0.79141104294478526</v>
      </c>
      <c r="E75" s="88">
        <f t="shared" si="2"/>
        <v>0.16988416988416988</v>
      </c>
      <c r="F75" s="89">
        <f t="shared" si="3"/>
        <v>0.83011583011583012</v>
      </c>
      <c r="G75" s="88">
        <f t="shared" si="4"/>
        <v>7.6923076923076927E-2</v>
      </c>
      <c r="H75" s="89">
        <f t="shared" si="5"/>
        <v>0.92307692307692313</v>
      </c>
      <c r="I75" s="88">
        <f t="shared" si="6"/>
        <v>0.10526315789473684</v>
      </c>
      <c r="J75" s="89">
        <f t="shared" si="7"/>
        <v>0.89473684210526316</v>
      </c>
      <c r="K75" s="88">
        <f t="shared" si="8"/>
        <v>0</v>
      </c>
      <c r="L75" s="89">
        <f t="shared" si="9"/>
        <v>0</v>
      </c>
      <c r="M75" s="88">
        <f t="shared" si="10"/>
        <v>0.17841409691629956</v>
      </c>
      <c r="N75" s="89">
        <f t="shared" si="11"/>
        <v>0.82158590308370039</v>
      </c>
      <c r="O75" s="134">
        <f t="shared" si="12"/>
        <v>454</v>
      </c>
    </row>
    <row r="76" spans="2:15" ht="38.25" customHeight="1" thickTop="1" thickBot="1" x14ac:dyDescent="0.3">
      <c r="B76" s="23" t="s">
        <v>66</v>
      </c>
      <c r="C76" s="94">
        <f t="shared" si="0"/>
        <v>0.77315689981096414</v>
      </c>
      <c r="D76" s="95">
        <f t="shared" si="1"/>
        <v>0.22684310018903592</v>
      </c>
      <c r="E76" s="94">
        <f t="shared" si="2"/>
        <v>0.62814070351758799</v>
      </c>
      <c r="F76" s="95">
        <f t="shared" si="3"/>
        <v>0.37185929648241206</v>
      </c>
      <c r="G76" s="94">
        <f t="shared" si="4"/>
        <v>0.22222222222222221</v>
      </c>
      <c r="H76" s="95">
        <f t="shared" si="5"/>
        <v>0.77777777777777779</v>
      </c>
      <c r="I76" s="94">
        <f t="shared" si="6"/>
        <v>0.4</v>
      </c>
      <c r="J76" s="95">
        <f t="shared" si="7"/>
        <v>0.6</v>
      </c>
      <c r="K76" s="94">
        <f t="shared" si="8"/>
        <v>1</v>
      </c>
      <c r="L76" s="95">
        <f t="shared" si="9"/>
        <v>0</v>
      </c>
      <c r="M76" s="94">
        <f t="shared" si="10"/>
        <v>0.72831978319783197</v>
      </c>
      <c r="N76" s="95">
        <f t="shared" si="11"/>
        <v>0.27168021680216803</v>
      </c>
      <c r="O76" s="137">
        <f t="shared" si="12"/>
        <v>1476</v>
      </c>
    </row>
    <row r="77" spans="2:15" ht="17.25" customHeight="1" thickTop="1" thickBot="1" x14ac:dyDescent="0.3">
      <c r="B77" s="20" t="s">
        <v>45</v>
      </c>
      <c r="C77" s="96">
        <f t="shared" si="0"/>
        <v>0.84452296819787986</v>
      </c>
      <c r="D77" s="97">
        <f t="shared" si="1"/>
        <v>0.15547703180212014</v>
      </c>
      <c r="E77" s="96">
        <f t="shared" si="2"/>
        <v>0.82222222222222219</v>
      </c>
      <c r="F77" s="97">
        <f t="shared" si="3"/>
        <v>0.17777777777777778</v>
      </c>
      <c r="G77" s="96">
        <f t="shared" si="4"/>
        <v>0.5</v>
      </c>
      <c r="H77" s="97">
        <f t="shared" si="5"/>
        <v>0.5</v>
      </c>
      <c r="I77" s="96">
        <f t="shared" si="6"/>
        <v>0.66666666666666663</v>
      </c>
      <c r="J77" s="97">
        <f t="shared" si="7"/>
        <v>0.33333333333333331</v>
      </c>
      <c r="K77" s="96">
        <f t="shared" si="8"/>
        <v>1</v>
      </c>
      <c r="L77" s="97">
        <f t="shared" si="9"/>
        <v>0</v>
      </c>
      <c r="M77" s="96">
        <f t="shared" si="10"/>
        <v>0.8354114713216958</v>
      </c>
      <c r="N77" s="97">
        <f t="shared" si="11"/>
        <v>0.16458852867830423</v>
      </c>
      <c r="O77" s="139">
        <f t="shared" si="12"/>
        <v>802</v>
      </c>
    </row>
    <row r="78" spans="2:15" ht="17.25" customHeight="1" thickTop="1" thickBot="1" x14ac:dyDescent="0.3">
      <c r="B78" s="10" t="s">
        <v>46</v>
      </c>
      <c r="C78" s="88">
        <f t="shared" si="0"/>
        <v>0.75438596491228072</v>
      </c>
      <c r="D78" s="89">
        <f t="shared" si="1"/>
        <v>0.24561403508771928</v>
      </c>
      <c r="E78" s="88">
        <f t="shared" si="2"/>
        <v>0.5</v>
      </c>
      <c r="F78" s="89">
        <f t="shared" si="3"/>
        <v>0.5</v>
      </c>
      <c r="G78" s="88">
        <f t="shared" si="4"/>
        <v>0</v>
      </c>
      <c r="H78" s="89">
        <f t="shared" si="5"/>
        <v>1</v>
      </c>
      <c r="I78" s="88">
        <f t="shared" si="6"/>
        <v>0</v>
      </c>
      <c r="J78" s="89">
        <f t="shared" si="7"/>
        <v>0</v>
      </c>
      <c r="K78" s="88">
        <f t="shared" si="8"/>
        <v>0</v>
      </c>
      <c r="L78" s="89">
        <f t="shared" si="9"/>
        <v>0</v>
      </c>
      <c r="M78" s="88">
        <f t="shared" si="10"/>
        <v>0.70867768595041325</v>
      </c>
      <c r="N78" s="89">
        <f t="shared" si="11"/>
        <v>0.29132231404958675</v>
      </c>
      <c r="O78" s="134">
        <f t="shared" si="12"/>
        <v>484</v>
      </c>
    </row>
    <row r="79" spans="2:15" ht="17.25" customHeight="1" thickTop="1" thickBot="1" x14ac:dyDescent="0.3">
      <c r="B79" s="10" t="s">
        <v>47</v>
      </c>
      <c r="C79" s="88">
        <f t="shared" si="0"/>
        <v>0.41666666666666669</v>
      </c>
      <c r="D79" s="89">
        <f t="shared" si="1"/>
        <v>0.58333333333333337</v>
      </c>
      <c r="E79" s="88">
        <f t="shared" si="2"/>
        <v>0.4</v>
      </c>
      <c r="F79" s="89">
        <f t="shared" si="3"/>
        <v>0.6</v>
      </c>
      <c r="G79" s="88">
        <f t="shared" si="4"/>
        <v>0</v>
      </c>
      <c r="H79" s="89">
        <f t="shared" si="5"/>
        <v>1</v>
      </c>
      <c r="I79" s="88">
        <f t="shared" si="6"/>
        <v>0</v>
      </c>
      <c r="J79" s="89">
        <f t="shared" si="7"/>
        <v>0</v>
      </c>
      <c r="K79" s="88">
        <f t="shared" si="8"/>
        <v>0</v>
      </c>
      <c r="L79" s="89">
        <f t="shared" si="9"/>
        <v>0</v>
      </c>
      <c r="M79" s="88">
        <f t="shared" si="10"/>
        <v>0.4</v>
      </c>
      <c r="N79" s="89">
        <f t="shared" si="11"/>
        <v>0.6</v>
      </c>
      <c r="O79" s="134">
        <f t="shared" si="12"/>
        <v>30</v>
      </c>
    </row>
    <row r="80" spans="2:15" ht="17.25" customHeight="1" thickTop="1" thickBot="1" x14ac:dyDescent="0.3">
      <c r="B80" s="10" t="s">
        <v>48</v>
      </c>
      <c r="C80" s="88">
        <f t="shared" si="0"/>
        <v>0.42028985507246375</v>
      </c>
      <c r="D80" s="89">
        <f t="shared" si="1"/>
        <v>0.57971014492753625</v>
      </c>
      <c r="E80" s="88">
        <f t="shared" si="2"/>
        <v>0.25</v>
      </c>
      <c r="F80" s="89">
        <f t="shared" si="3"/>
        <v>0.75</v>
      </c>
      <c r="G80" s="88">
        <f t="shared" si="4"/>
        <v>0</v>
      </c>
      <c r="H80" s="89">
        <f t="shared" si="5"/>
        <v>1</v>
      </c>
      <c r="I80" s="88">
        <f t="shared" si="6"/>
        <v>0</v>
      </c>
      <c r="J80" s="89">
        <f t="shared" si="7"/>
        <v>1</v>
      </c>
      <c r="K80" s="88">
        <f t="shared" si="8"/>
        <v>0</v>
      </c>
      <c r="L80" s="89">
        <f t="shared" si="9"/>
        <v>0</v>
      </c>
      <c r="M80" s="88">
        <f t="shared" si="10"/>
        <v>0.3125</v>
      </c>
      <c r="N80" s="89">
        <f t="shared" si="11"/>
        <v>0.6875</v>
      </c>
      <c r="O80" s="134">
        <f t="shared" si="12"/>
        <v>160</v>
      </c>
    </row>
    <row r="81" spans="2:15" ht="34.5" customHeight="1" thickTop="1" thickBot="1" x14ac:dyDescent="0.3">
      <c r="B81" s="23" t="s">
        <v>67</v>
      </c>
      <c r="C81" s="94">
        <f t="shared" si="0"/>
        <v>0.75732899022801303</v>
      </c>
      <c r="D81" s="95">
        <f t="shared" si="1"/>
        <v>0.24267100977198697</v>
      </c>
      <c r="E81" s="94">
        <f t="shared" si="2"/>
        <v>0.51020408163265307</v>
      </c>
      <c r="F81" s="95">
        <f t="shared" si="3"/>
        <v>0.48979591836734693</v>
      </c>
      <c r="G81" s="94">
        <f t="shared" si="4"/>
        <v>0.25</v>
      </c>
      <c r="H81" s="95">
        <f t="shared" si="5"/>
        <v>0.75</v>
      </c>
      <c r="I81" s="94">
        <f t="shared" si="6"/>
        <v>0.18181818181818182</v>
      </c>
      <c r="J81" s="95">
        <f t="shared" si="7"/>
        <v>0.81818181818181823</v>
      </c>
      <c r="K81" s="94">
        <f t="shared" si="8"/>
        <v>0</v>
      </c>
      <c r="L81" s="95">
        <f t="shared" si="9"/>
        <v>1</v>
      </c>
      <c r="M81" s="94">
        <f t="shared" si="10"/>
        <v>0.67771428571428571</v>
      </c>
      <c r="N81" s="95">
        <f t="shared" si="11"/>
        <v>0.32228571428571429</v>
      </c>
      <c r="O81" s="137">
        <f t="shared" si="12"/>
        <v>875</v>
      </c>
    </row>
    <row r="82" spans="2:15" ht="17.25" customHeight="1" thickTop="1" thickBot="1" x14ac:dyDescent="0.3">
      <c r="B82" s="10" t="s">
        <v>50</v>
      </c>
      <c r="C82" s="88">
        <f t="shared" si="0"/>
        <v>0.74152542372881358</v>
      </c>
      <c r="D82" s="89">
        <f t="shared" si="1"/>
        <v>0.25847457627118642</v>
      </c>
      <c r="E82" s="88">
        <f t="shared" si="2"/>
        <v>0.5220588235294118</v>
      </c>
      <c r="F82" s="89">
        <f t="shared" si="3"/>
        <v>0.47794117647058826</v>
      </c>
      <c r="G82" s="88">
        <f t="shared" si="4"/>
        <v>0.25</v>
      </c>
      <c r="H82" s="89">
        <f t="shared" si="5"/>
        <v>0.75</v>
      </c>
      <c r="I82" s="88">
        <f t="shared" si="6"/>
        <v>0.33333333333333331</v>
      </c>
      <c r="J82" s="89">
        <f t="shared" si="7"/>
        <v>0.66666666666666663</v>
      </c>
      <c r="K82" s="88">
        <f t="shared" si="8"/>
        <v>0</v>
      </c>
      <c r="L82" s="89">
        <f t="shared" si="9"/>
        <v>0</v>
      </c>
      <c r="M82" s="88">
        <f t="shared" si="10"/>
        <v>0.65183246073298429</v>
      </c>
      <c r="N82" s="89">
        <f t="shared" si="11"/>
        <v>0.34816753926701571</v>
      </c>
      <c r="O82" s="134">
        <f t="shared" si="12"/>
        <v>382</v>
      </c>
    </row>
    <row r="83" spans="2:15" ht="17.25" customHeight="1" thickTop="1" thickBot="1" x14ac:dyDescent="0.3">
      <c r="B83" s="10" t="s">
        <v>51</v>
      </c>
      <c r="C83" s="88">
        <f t="shared" si="0"/>
        <v>0.75986842105263153</v>
      </c>
      <c r="D83" s="89">
        <f t="shared" si="1"/>
        <v>0.24013157894736842</v>
      </c>
      <c r="E83" s="88">
        <f t="shared" si="2"/>
        <v>0.47297297297297297</v>
      </c>
      <c r="F83" s="89">
        <f t="shared" si="3"/>
        <v>0.52702702702702697</v>
      </c>
      <c r="G83" s="88">
        <f t="shared" si="4"/>
        <v>0</v>
      </c>
      <c r="H83" s="89">
        <f t="shared" si="5"/>
        <v>0</v>
      </c>
      <c r="I83" s="88">
        <f t="shared" si="6"/>
        <v>0</v>
      </c>
      <c r="J83" s="89">
        <f t="shared" si="7"/>
        <v>1</v>
      </c>
      <c r="K83" s="88">
        <f t="shared" si="8"/>
        <v>0</v>
      </c>
      <c r="L83" s="89">
        <f t="shared" si="9"/>
        <v>1</v>
      </c>
      <c r="M83" s="88">
        <f t="shared" si="10"/>
        <v>0.69270833333333337</v>
      </c>
      <c r="N83" s="89">
        <f t="shared" si="11"/>
        <v>0.30729166666666669</v>
      </c>
      <c r="O83" s="134">
        <f t="shared" si="12"/>
        <v>384</v>
      </c>
    </row>
    <row r="84" spans="2:15" ht="17.25" customHeight="1" thickTop="1" thickBot="1" x14ac:dyDescent="0.3">
      <c r="B84" s="10" t="s">
        <v>52</v>
      </c>
      <c r="C84" s="88">
        <f t="shared" si="0"/>
        <v>0.79729729729729726</v>
      </c>
      <c r="D84" s="89">
        <f t="shared" si="1"/>
        <v>0.20270270270270271</v>
      </c>
      <c r="E84" s="88">
        <f t="shared" si="2"/>
        <v>0.54285714285714282</v>
      </c>
      <c r="F84" s="89">
        <f t="shared" si="3"/>
        <v>0.45714285714285713</v>
      </c>
      <c r="G84" s="88">
        <f t="shared" si="4"/>
        <v>0</v>
      </c>
      <c r="H84" s="89">
        <f t="shared" si="5"/>
        <v>0</v>
      </c>
      <c r="I84" s="88">
        <f t="shared" si="6"/>
        <v>0</v>
      </c>
      <c r="J84" s="89">
        <f t="shared" si="7"/>
        <v>0</v>
      </c>
      <c r="K84" s="88">
        <f t="shared" si="8"/>
        <v>0</v>
      </c>
      <c r="L84" s="89">
        <f t="shared" si="9"/>
        <v>0</v>
      </c>
      <c r="M84" s="88">
        <f t="shared" si="10"/>
        <v>0.7155963302752294</v>
      </c>
      <c r="N84" s="89">
        <f t="shared" si="11"/>
        <v>0.28440366972477066</v>
      </c>
      <c r="O84" s="134">
        <f t="shared" si="12"/>
        <v>109</v>
      </c>
    </row>
    <row r="85" spans="2:15" ht="32.25" customHeight="1" thickTop="1" thickBot="1" x14ac:dyDescent="0.3">
      <c r="B85" s="23" t="s">
        <v>53</v>
      </c>
      <c r="C85" s="94">
        <f t="shared" si="0"/>
        <v>0.91025641025641024</v>
      </c>
      <c r="D85" s="95">
        <f t="shared" si="1"/>
        <v>8.9743589743589744E-2</v>
      </c>
      <c r="E85" s="94">
        <f t="shared" si="2"/>
        <v>1</v>
      </c>
      <c r="F85" s="95">
        <f t="shared" si="3"/>
        <v>0</v>
      </c>
      <c r="G85" s="94">
        <f t="shared" si="4"/>
        <v>0</v>
      </c>
      <c r="H85" s="95">
        <f t="shared" si="5"/>
        <v>1</v>
      </c>
      <c r="I85" s="94">
        <f t="shared" si="6"/>
        <v>0</v>
      </c>
      <c r="J85" s="95">
        <f t="shared" si="7"/>
        <v>1</v>
      </c>
      <c r="K85" s="94">
        <f t="shared" si="8"/>
        <v>1</v>
      </c>
      <c r="L85" s="95">
        <f t="shared" si="9"/>
        <v>0</v>
      </c>
      <c r="M85" s="94">
        <f t="shared" si="10"/>
        <v>0.90526315789473688</v>
      </c>
      <c r="N85" s="95">
        <f t="shared" si="11"/>
        <v>9.4736842105263161E-2</v>
      </c>
      <c r="O85" s="137">
        <f t="shared" si="12"/>
        <v>95</v>
      </c>
    </row>
    <row r="86" spans="2:15" ht="17.25" thickTop="1" thickBot="1" x14ac:dyDescent="0.3">
      <c r="B86" s="10" t="s">
        <v>54</v>
      </c>
      <c r="C86" s="88">
        <f t="shared" si="0"/>
        <v>0.91025641025641024</v>
      </c>
      <c r="D86" s="89">
        <f t="shared" si="1"/>
        <v>8.9743589743589744E-2</v>
      </c>
      <c r="E86" s="88">
        <f t="shared" si="2"/>
        <v>1</v>
      </c>
      <c r="F86" s="89">
        <f t="shared" si="3"/>
        <v>0</v>
      </c>
      <c r="G86" s="88">
        <f t="shared" si="4"/>
        <v>0</v>
      </c>
      <c r="H86" s="89">
        <f t="shared" si="5"/>
        <v>0</v>
      </c>
      <c r="I86" s="88">
        <f t="shared" si="6"/>
        <v>0</v>
      </c>
      <c r="J86" s="89">
        <f t="shared" si="7"/>
        <v>1</v>
      </c>
      <c r="K86" s="88">
        <f t="shared" si="8"/>
        <v>1</v>
      </c>
      <c r="L86" s="89">
        <f t="shared" si="9"/>
        <v>0</v>
      </c>
      <c r="M86" s="88">
        <f t="shared" si="10"/>
        <v>0.91489361702127658</v>
      </c>
      <c r="N86" s="89">
        <f t="shared" si="11"/>
        <v>8.5106382978723402E-2</v>
      </c>
      <c r="O86" s="134">
        <f t="shared" si="12"/>
        <v>94</v>
      </c>
    </row>
    <row r="87" spans="2:15" ht="17.25" thickTop="1" thickBot="1" x14ac:dyDescent="0.3">
      <c r="B87" s="10" t="s">
        <v>68</v>
      </c>
      <c r="C87" s="88">
        <f t="shared" si="0"/>
        <v>0</v>
      </c>
      <c r="D87" s="89">
        <f t="shared" si="1"/>
        <v>0</v>
      </c>
      <c r="E87" s="88">
        <f t="shared" si="2"/>
        <v>0</v>
      </c>
      <c r="F87" s="89">
        <f t="shared" si="3"/>
        <v>0</v>
      </c>
      <c r="G87" s="88">
        <f t="shared" si="4"/>
        <v>0</v>
      </c>
      <c r="H87" s="89">
        <f t="shared" si="5"/>
        <v>0</v>
      </c>
      <c r="I87" s="88">
        <f t="shared" si="6"/>
        <v>0</v>
      </c>
      <c r="J87" s="89">
        <f t="shared" si="7"/>
        <v>0</v>
      </c>
      <c r="K87" s="88">
        <f t="shared" si="8"/>
        <v>0</v>
      </c>
      <c r="L87" s="89">
        <f t="shared" si="9"/>
        <v>0</v>
      </c>
      <c r="M87" s="88">
        <f t="shared" si="10"/>
        <v>0</v>
      </c>
      <c r="N87" s="89">
        <f t="shared" si="11"/>
        <v>0</v>
      </c>
      <c r="O87" s="134">
        <f t="shared" si="12"/>
        <v>0</v>
      </c>
    </row>
    <row r="88" spans="2:15" ht="17.25" thickTop="1" thickBot="1" x14ac:dyDescent="0.3">
      <c r="B88" s="10" t="s">
        <v>69</v>
      </c>
      <c r="C88" s="88">
        <f t="shared" si="0"/>
        <v>0</v>
      </c>
      <c r="D88" s="89">
        <f t="shared" si="1"/>
        <v>0</v>
      </c>
      <c r="E88" s="88">
        <f t="shared" si="2"/>
        <v>0</v>
      </c>
      <c r="F88" s="89">
        <f t="shared" si="3"/>
        <v>0</v>
      </c>
      <c r="G88" s="88">
        <f t="shared" si="4"/>
        <v>0</v>
      </c>
      <c r="H88" s="89">
        <f t="shared" si="5"/>
        <v>1</v>
      </c>
      <c r="I88" s="88">
        <f t="shared" si="6"/>
        <v>0</v>
      </c>
      <c r="J88" s="89">
        <f t="shared" si="7"/>
        <v>0</v>
      </c>
      <c r="K88" s="88">
        <f t="shared" si="8"/>
        <v>0</v>
      </c>
      <c r="L88" s="89">
        <f t="shared" si="9"/>
        <v>0</v>
      </c>
      <c r="M88" s="88">
        <f t="shared" si="10"/>
        <v>0</v>
      </c>
      <c r="N88" s="89">
        <f t="shared" si="11"/>
        <v>1</v>
      </c>
      <c r="O88" s="134">
        <f t="shared" si="12"/>
        <v>1</v>
      </c>
    </row>
    <row r="89" spans="2:15" ht="17.25" thickTop="1" thickBot="1" x14ac:dyDescent="0.3">
      <c r="B89" s="23" t="s">
        <v>57</v>
      </c>
      <c r="C89" s="94">
        <f t="shared" si="0"/>
        <v>0.48407643312101911</v>
      </c>
      <c r="D89" s="95">
        <f t="shared" si="1"/>
        <v>0.51592356687898089</v>
      </c>
      <c r="E89" s="94">
        <f t="shared" si="2"/>
        <v>0.34146341463414637</v>
      </c>
      <c r="F89" s="95">
        <f t="shared" si="3"/>
        <v>0.65853658536585369</v>
      </c>
      <c r="G89" s="94">
        <f t="shared" si="4"/>
        <v>0.2</v>
      </c>
      <c r="H89" s="95">
        <f t="shared" si="5"/>
        <v>0.8</v>
      </c>
      <c r="I89" s="94">
        <f t="shared" si="6"/>
        <v>0.5</v>
      </c>
      <c r="J89" s="95">
        <f t="shared" si="7"/>
        <v>0.5</v>
      </c>
      <c r="K89" s="94">
        <f t="shared" si="8"/>
        <v>1</v>
      </c>
      <c r="L89" s="95">
        <f t="shared" si="9"/>
        <v>0</v>
      </c>
      <c r="M89" s="94">
        <f t="shared" si="10"/>
        <v>0.4027027027027027</v>
      </c>
      <c r="N89" s="95">
        <f t="shared" si="11"/>
        <v>0.5972972972972973</v>
      </c>
      <c r="O89" s="137">
        <f t="shared" si="12"/>
        <v>370</v>
      </c>
    </row>
    <row r="90" spans="2:15" ht="17.25" thickTop="1" thickBot="1" x14ac:dyDescent="0.3">
      <c r="B90" s="10" t="s">
        <v>58</v>
      </c>
      <c r="C90" s="88">
        <f t="shared" si="0"/>
        <v>0.40625</v>
      </c>
      <c r="D90" s="89">
        <f t="shared" si="1"/>
        <v>0.59375</v>
      </c>
      <c r="E90" s="88">
        <f t="shared" si="2"/>
        <v>0.29411764705882354</v>
      </c>
      <c r="F90" s="89">
        <f t="shared" si="3"/>
        <v>0.70588235294117652</v>
      </c>
      <c r="G90" s="88">
        <f t="shared" si="4"/>
        <v>0</v>
      </c>
      <c r="H90" s="89">
        <f t="shared" si="5"/>
        <v>0</v>
      </c>
      <c r="I90" s="88">
        <f t="shared" si="6"/>
        <v>0</v>
      </c>
      <c r="J90" s="89">
        <f t="shared" si="7"/>
        <v>0</v>
      </c>
      <c r="K90" s="88">
        <f t="shared" si="8"/>
        <v>0</v>
      </c>
      <c r="L90" s="89">
        <f t="shared" si="9"/>
        <v>0</v>
      </c>
      <c r="M90" s="88">
        <f t="shared" si="10"/>
        <v>0.36734693877551022</v>
      </c>
      <c r="N90" s="89">
        <f t="shared" si="11"/>
        <v>0.63265306122448983</v>
      </c>
      <c r="O90" s="134">
        <f t="shared" si="12"/>
        <v>49</v>
      </c>
    </row>
    <row r="91" spans="2:15" ht="17.25" thickTop="1" thickBot="1" x14ac:dyDescent="0.3">
      <c r="B91" s="10" t="s">
        <v>59</v>
      </c>
      <c r="C91" s="88">
        <f t="shared" si="0"/>
        <v>0.53846153846153844</v>
      </c>
      <c r="D91" s="89">
        <f t="shared" si="1"/>
        <v>0.46153846153846156</v>
      </c>
      <c r="E91" s="88">
        <f t="shared" si="2"/>
        <v>0.38461538461538464</v>
      </c>
      <c r="F91" s="89">
        <f t="shared" si="3"/>
        <v>0.61538461538461542</v>
      </c>
      <c r="G91" s="88">
        <f t="shared" si="4"/>
        <v>0</v>
      </c>
      <c r="H91" s="89">
        <f t="shared" si="5"/>
        <v>1</v>
      </c>
      <c r="I91" s="88">
        <f t="shared" si="6"/>
        <v>0</v>
      </c>
      <c r="J91" s="89">
        <f t="shared" si="7"/>
        <v>0</v>
      </c>
      <c r="K91" s="88">
        <f t="shared" si="8"/>
        <v>1</v>
      </c>
      <c r="L91" s="89">
        <f t="shared" si="9"/>
        <v>0</v>
      </c>
      <c r="M91" s="88">
        <f t="shared" si="10"/>
        <v>0.43555555555555553</v>
      </c>
      <c r="N91" s="89">
        <f t="shared" si="11"/>
        <v>0.56444444444444442</v>
      </c>
      <c r="O91" s="134">
        <f t="shared" si="12"/>
        <v>225</v>
      </c>
    </row>
    <row r="92" spans="2:15" ht="17.25" thickTop="1" thickBot="1" x14ac:dyDescent="0.3">
      <c r="B92" s="10" t="s">
        <v>60</v>
      </c>
      <c r="C92" s="88">
        <f t="shared" si="0"/>
        <v>0.44680851063829785</v>
      </c>
      <c r="D92" s="89">
        <f t="shared" si="1"/>
        <v>0.55319148936170215</v>
      </c>
      <c r="E92" s="88">
        <f t="shared" si="2"/>
        <v>0.22222222222222221</v>
      </c>
      <c r="F92" s="89">
        <f t="shared" si="3"/>
        <v>0.77777777777777779</v>
      </c>
      <c r="G92" s="88">
        <f t="shared" si="4"/>
        <v>0.5</v>
      </c>
      <c r="H92" s="89">
        <f t="shared" si="5"/>
        <v>0.5</v>
      </c>
      <c r="I92" s="88">
        <f t="shared" si="6"/>
        <v>0.5</v>
      </c>
      <c r="J92" s="89">
        <f t="shared" si="7"/>
        <v>0.5</v>
      </c>
      <c r="K92" s="88">
        <f t="shared" si="8"/>
        <v>0</v>
      </c>
      <c r="L92" s="89">
        <f t="shared" si="9"/>
        <v>0</v>
      </c>
      <c r="M92" s="88">
        <f t="shared" si="10"/>
        <v>0.34375</v>
      </c>
      <c r="N92" s="89">
        <f t="shared" si="11"/>
        <v>0.65625</v>
      </c>
      <c r="O92" s="134">
        <f t="shared" si="12"/>
        <v>96</v>
      </c>
    </row>
    <row r="93" spans="2:15" ht="17.25" thickTop="1" thickBot="1" x14ac:dyDescent="0.3">
      <c r="B93" s="16" t="s">
        <v>61</v>
      </c>
      <c r="C93" s="94">
        <f>IFERROR(C46/SUM(C46:D46),0)</f>
        <v>0.78629032258064513</v>
      </c>
      <c r="D93" s="95">
        <f>IFERROR(D46/SUM(C46:D46),0)</f>
        <v>0.21370967741935484</v>
      </c>
      <c r="E93" s="94">
        <f>IFERROR(E46/SUM(E46:F46),0)</f>
        <v>0.61702127659574468</v>
      </c>
      <c r="F93" s="95">
        <f>IFERROR(F46/SUM(E46:F46),0)</f>
        <v>0.38297872340425532</v>
      </c>
      <c r="G93" s="94">
        <f t="shared" si="4"/>
        <v>0</v>
      </c>
      <c r="H93" s="95">
        <f t="shared" si="5"/>
        <v>1</v>
      </c>
      <c r="I93" s="94">
        <f>IFERROR(I46/SUM(I46:J46),0)</f>
        <v>0.5</v>
      </c>
      <c r="J93" s="95">
        <f>IFERROR(J46/SUM(I46:J46),0)</f>
        <v>0.5</v>
      </c>
      <c r="K93" s="94">
        <f>IFERROR(K46/SUM(K46:L46),0)</f>
        <v>0</v>
      </c>
      <c r="L93" s="95">
        <f>IFERROR(L46/SUM(K46:L46),0)</f>
        <v>0</v>
      </c>
      <c r="M93" s="94">
        <f t="shared" si="10"/>
        <v>0.75503355704697983</v>
      </c>
      <c r="N93" s="95">
        <f t="shared" si="11"/>
        <v>0.24496644295302014</v>
      </c>
      <c r="O93" s="137">
        <f t="shared" si="12"/>
        <v>298</v>
      </c>
    </row>
    <row r="94" spans="2:15" ht="17.25" thickTop="1" thickBot="1" x14ac:dyDescent="0.3">
      <c r="B94" s="10" t="s">
        <v>62</v>
      </c>
      <c r="C94" s="90">
        <f>IFERROR(C47/SUM(C47:D47),0)</f>
        <v>0.78629032258064513</v>
      </c>
      <c r="D94" s="91">
        <f>IFERROR(D47/SUM(C47:D47),0)</f>
        <v>0.21370967741935484</v>
      </c>
      <c r="E94" s="90">
        <f>IFERROR(E47/SUM(E47:F47),0)</f>
        <v>0.61702127659574468</v>
      </c>
      <c r="F94" s="91">
        <f>IFERROR(F47/SUM(E47:F47),0)</f>
        <v>0.38297872340425532</v>
      </c>
      <c r="G94" s="90">
        <f t="shared" si="4"/>
        <v>0</v>
      </c>
      <c r="H94" s="91">
        <f t="shared" si="5"/>
        <v>1</v>
      </c>
      <c r="I94" s="90">
        <f>IFERROR(I47/SUM(I47:J47),0)</f>
        <v>0.5</v>
      </c>
      <c r="J94" s="91">
        <f>IFERROR(J47/SUM(I47:J47),0)</f>
        <v>0.5</v>
      </c>
      <c r="K94" s="90">
        <f>IFERROR(K47/SUM(K47:L47),0)</f>
        <v>0</v>
      </c>
      <c r="L94" s="91">
        <f>IFERROR(L47/SUM(K47:L47),0)</f>
        <v>0</v>
      </c>
      <c r="M94" s="90">
        <f t="shared" si="10"/>
        <v>0.75503355704697983</v>
      </c>
      <c r="N94" s="91">
        <f>IFERROR(N47/SUM(M47:N47),0)</f>
        <v>0.24496644295302014</v>
      </c>
      <c r="O94" s="135">
        <f t="shared" si="12"/>
        <v>298</v>
      </c>
    </row>
    <row r="95" spans="2:15" ht="17.25" thickTop="1" thickBot="1" x14ac:dyDescent="0.3">
      <c r="B95" s="26" t="s">
        <v>63</v>
      </c>
      <c r="C95" s="92">
        <f>IFERROR(C48/SUM(C48:D48),0)</f>
        <v>0.34375</v>
      </c>
      <c r="D95" s="93">
        <f>IFERROR(D48/SUM(C48:D48),0)</f>
        <v>0.65625</v>
      </c>
      <c r="E95" s="92">
        <f>IFERROR(E48/SUM(E48:F48),0)</f>
        <v>0.16666666666666666</v>
      </c>
      <c r="F95" s="93">
        <f>IFERROR(F48/SUM(E48:F48),0)</f>
        <v>0.83333333333333337</v>
      </c>
      <c r="G95" s="92">
        <f>IFERROR(G48/SUM(G48:H48),0)</f>
        <v>0</v>
      </c>
      <c r="H95" s="93">
        <f>IFERROR(H48/SUM(G48:H48),0)</f>
        <v>0</v>
      </c>
      <c r="I95" s="92">
        <f>IFERROR(I48/SUM(I48:J48),0)</f>
        <v>0</v>
      </c>
      <c r="J95" s="93">
        <f>IFERROR(J48/SUM(I48:J48),0)</f>
        <v>1</v>
      </c>
      <c r="K95" s="92">
        <f>IFERROR(K48/SUM(K48:L48),0)</f>
        <v>0</v>
      </c>
      <c r="L95" s="93">
        <f>IFERROR(L48/SUM(K48:L48),0)</f>
        <v>0</v>
      </c>
      <c r="M95" s="92">
        <f t="shared" si="10"/>
        <v>0.28421052631578947</v>
      </c>
      <c r="N95" s="93">
        <f>IFERROR(N48/SUM(M48:N48),0)</f>
        <v>0.71578947368421053</v>
      </c>
      <c r="O95" s="136">
        <f>O48</f>
        <v>95</v>
      </c>
    </row>
    <row r="96" spans="2:15" ht="17.25" thickTop="1" thickBot="1" x14ac:dyDescent="0.3">
      <c r="B96" s="29" t="s">
        <v>63</v>
      </c>
      <c r="C96" s="98">
        <f>IFERROR(C49/SUM(C49:D49),0)</f>
        <v>0.34375</v>
      </c>
      <c r="D96" s="99">
        <f>IFERROR(D49/SUM(C49:D49),0)</f>
        <v>0.65625</v>
      </c>
      <c r="E96" s="100">
        <f>IFERROR(E49/SUM(E49:F49),0)</f>
        <v>0.16666666666666666</v>
      </c>
      <c r="F96" s="99">
        <f>IFERROR(F49/SUM(E49:F49),0)</f>
        <v>0.83333333333333337</v>
      </c>
      <c r="G96" s="100">
        <f>IFERROR(G49/SUM(G49:H49),0)</f>
        <v>0</v>
      </c>
      <c r="H96" s="99">
        <f>IFERROR(H49/SUM(G49:H49),0)</f>
        <v>0</v>
      </c>
      <c r="I96" s="100">
        <f>IFERROR(I49/SUM(I49:J49),0)</f>
        <v>0</v>
      </c>
      <c r="J96" s="99">
        <f>IFERROR(J49/SUM(I49:J49),0)</f>
        <v>1</v>
      </c>
      <c r="K96" s="100">
        <f>IFERROR(K49/SUM(K49:L49),0)</f>
        <v>0</v>
      </c>
      <c r="L96" s="99">
        <f>IFERROR(L49/SUM(K49:L49),0)</f>
        <v>0</v>
      </c>
      <c r="M96" s="100">
        <f t="shared" si="10"/>
        <v>0.28421052631578947</v>
      </c>
      <c r="N96" s="99">
        <f>IFERROR(N49/SUM(M49:N49),0)</f>
        <v>0.71578947368421053</v>
      </c>
      <c r="O96" s="140">
        <f>O49</f>
        <v>95</v>
      </c>
    </row>
    <row r="97" spans="2:15" ht="19.5" thickBot="1" x14ac:dyDescent="0.3">
      <c r="B97" s="33" t="s">
        <v>70</v>
      </c>
      <c r="C97" s="101">
        <f>IFERROR(C50/SUM(C50:D50),0)</f>
        <v>0.61491760624457936</v>
      </c>
      <c r="D97" s="102">
        <f>IFERROR(D50/SUM(C50:D50),0)</f>
        <v>0.38508239375542064</v>
      </c>
      <c r="E97" s="101">
        <f>IFERROR(E50/SUM(E50:F50),0)</f>
        <v>0.43087704395837756</v>
      </c>
      <c r="F97" s="103">
        <f>IFERROR(F50/SUM(E50:F50),0)</f>
        <v>0.56912295604162244</v>
      </c>
      <c r="G97" s="101">
        <f>IFERROR(G50/SUM(G50:H50),0)</f>
        <v>0.23741007194244604</v>
      </c>
      <c r="H97" s="103">
        <f>IFERROR(H50/SUM(G50:H50),0)</f>
        <v>0.76258992805755399</v>
      </c>
      <c r="I97" s="101">
        <f>IFERROR(I50/SUM(I50:J50),0)</f>
        <v>0.27932960893854747</v>
      </c>
      <c r="J97" s="103">
        <f>IFERROR(J50/SUM(I50:J50),0)</f>
        <v>0.72067039106145248</v>
      </c>
      <c r="K97" s="101">
        <f>IFERROR(K50/SUM(K50:L50),0)</f>
        <v>0.29729729729729731</v>
      </c>
      <c r="L97" s="103">
        <f>IFERROR(L50/SUM(K50:L50),0)</f>
        <v>0.70270270270270274</v>
      </c>
      <c r="M97" s="101">
        <f t="shared" si="10"/>
        <v>0.52340936374549818</v>
      </c>
      <c r="N97" s="103">
        <f>IFERROR(N50/SUM(M50:N50),0)</f>
        <v>0.47659063625450182</v>
      </c>
      <c r="O97" s="141">
        <f>O50</f>
        <v>10829</v>
      </c>
    </row>
  </sheetData>
  <mergeCells count="20">
    <mergeCell ref="O7:O9"/>
    <mergeCell ref="B53:O53"/>
    <mergeCell ref="B2:O2"/>
    <mergeCell ref="B3:O3"/>
    <mergeCell ref="K54:L55"/>
    <mergeCell ref="M54:N55"/>
    <mergeCell ref="O54:O56"/>
    <mergeCell ref="B6:O6"/>
    <mergeCell ref="B7:B9"/>
    <mergeCell ref="C7:D8"/>
    <mergeCell ref="E7:F8"/>
    <mergeCell ref="G7:H8"/>
    <mergeCell ref="I7:J8"/>
    <mergeCell ref="B54:B56"/>
    <mergeCell ref="C54:D55"/>
    <mergeCell ref="E54:F55"/>
    <mergeCell ref="G54:H55"/>
    <mergeCell ref="I54:J55"/>
    <mergeCell ref="K7:L8"/>
    <mergeCell ref="M7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96"/>
  <sheetViews>
    <sheetView showGridLines="0" zoomScale="66" zoomScaleNormal="66" workbookViewId="0">
      <selection activeCell="J49" sqref="I49:J50"/>
    </sheetView>
  </sheetViews>
  <sheetFormatPr baseColWidth="10" defaultColWidth="11.42578125" defaultRowHeight="15" x14ac:dyDescent="0.25"/>
  <cols>
    <col min="2" max="2" width="41.42578125" bestFit="1" customWidth="1"/>
    <col min="3" max="3" width="10" bestFit="1" customWidth="1"/>
    <col min="4" max="4" width="21" bestFit="1" customWidth="1"/>
    <col min="5" max="5" width="10" bestFit="1" customWidth="1"/>
    <col min="6" max="6" width="21" bestFit="1" customWidth="1"/>
    <col min="7" max="7" width="19.28515625" bestFit="1" customWidth="1"/>
    <col min="8" max="8" width="11.42578125" bestFit="1" customWidth="1"/>
    <col min="9" max="9" width="18.140625" customWidth="1"/>
  </cols>
  <sheetData>
    <row r="1" spans="2:9" ht="15.75" customHeight="1" thickBot="1" x14ac:dyDescent="0.3"/>
    <row r="2" spans="2:9" ht="44.25" customHeight="1" thickTop="1" x14ac:dyDescent="0.35">
      <c r="B2" s="375" t="str">
        <f>CONCATENATE("PROMEDIOS ACUMULADOS ",'Portada informe E.A.'!A1," POR PROGRAMAS ACADÉMICOS")</f>
        <v>PROMEDIOS ACUMULADOS 2023-2 POR PROGRAMAS ACADÉMICOS</v>
      </c>
      <c r="C2" s="376"/>
      <c r="D2" s="376"/>
      <c r="E2" s="376"/>
      <c r="F2" s="376"/>
      <c r="G2" s="376"/>
      <c r="H2" s="376"/>
      <c r="I2" s="377"/>
    </row>
    <row r="3" spans="2:9" ht="44.25" customHeight="1" thickBot="1" x14ac:dyDescent="0.3">
      <c r="B3" s="378" t="s">
        <v>97</v>
      </c>
      <c r="C3" s="379"/>
      <c r="D3" s="379"/>
      <c r="E3" s="379"/>
      <c r="F3" s="379"/>
      <c r="G3" s="379"/>
      <c r="H3" s="379"/>
      <c r="I3" s="380"/>
    </row>
    <row r="4" spans="2:9" ht="15" customHeight="1" thickTop="1" thickBot="1" x14ac:dyDescent="0.3"/>
    <row r="5" spans="2:9" ht="24.75" customHeight="1" thickBot="1" x14ac:dyDescent="0.35">
      <c r="B5" s="359" t="s">
        <v>86</v>
      </c>
      <c r="C5" s="360"/>
      <c r="D5" s="360"/>
      <c r="E5" s="360"/>
      <c r="F5" s="360"/>
      <c r="G5" s="360"/>
      <c r="H5" s="360"/>
      <c r="I5" s="381"/>
    </row>
    <row r="6" spans="2:9" ht="20.25" customHeight="1" x14ac:dyDescent="0.25">
      <c r="B6" s="361" t="s">
        <v>17</v>
      </c>
      <c r="C6" s="336" t="s">
        <v>18</v>
      </c>
      <c r="D6" s="363" t="s">
        <v>19</v>
      </c>
      <c r="E6" s="338" t="s">
        <v>20</v>
      </c>
      <c r="F6" s="336" t="s">
        <v>21</v>
      </c>
      <c r="G6" s="357" t="s">
        <v>22</v>
      </c>
      <c r="H6" s="336" t="s">
        <v>23</v>
      </c>
      <c r="I6" s="382" t="s">
        <v>24</v>
      </c>
    </row>
    <row r="7" spans="2:9" ht="22.5" customHeight="1" thickBot="1" x14ac:dyDescent="0.3">
      <c r="B7" s="362"/>
      <c r="C7" s="337"/>
      <c r="D7" s="364"/>
      <c r="E7" s="339"/>
      <c r="F7" s="337"/>
      <c r="G7" s="358"/>
      <c r="H7" s="337"/>
      <c r="I7" s="383"/>
    </row>
    <row r="8" spans="2:9" ht="15.75" customHeight="1" thickBot="1" x14ac:dyDescent="0.3">
      <c r="B8" s="7" t="s">
        <v>25</v>
      </c>
      <c r="C8" s="8">
        <v>12</v>
      </c>
      <c r="D8" s="9">
        <v>23</v>
      </c>
      <c r="E8" s="8">
        <v>1</v>
      </c>
      <c r="F8" s="9">
        <v>72</v>
      </c>
      <c r="G8" s="8">
        <v>556</v>
      </c>
      <c r="H8" s="9">
        <v>1004</v>
      </c>
      <c r="I8" s="8">
        <v>1668</v>
      </c>
    </row>
    <row r="9" spans="2:9" ht="20.25" customHeight="1" thickTop="1" thickBot="1" x14ac:dyDescent="0.3">
      <c r="B9" s="10" t="s">
        <v>26</v>
      </c>
      <c r="C9" s="11">
        <v>5</v>
      </c>
      <c r="D9" s="12">
        <v>13</v>
      </c>
      <c r="E9" s="11">
        <v>0</v>
      </c>
      <c r="F9" s="12">
        <v>43</v>
      </c>
      <c r="G9" s="11">
        <v>301</v>
      </c>
      <c r="H9" s="12">
        <v>379</v>
      </c>
      <c r="I9" s="11">
        <v>741</v>
      </c>
    </row>
    <row r="10" spans="2:9" ht="20.25" customHeight="1" thickTop="1" thickBot="1" x14ac:dyDescent="0.3">
      <c r="B10" s="10" t="s">
        <v>27</v>
      </c>
      <c r="C10" s="11">
        <v>5</v>
      </c>
      <c r="D10" s="12">
        <v>6</v>
      </c>
      <c r="E10" s="11">
        <v>0</v>
      </c>
      <c r="F10" s="12">
        <v>13</v>
      </c>
      <c r="G10" s="11">
        <v>161</v>
      </c>
      <c r="H10" s="12">
        <v>513</v>
      </c>
      <c r="I10" s="11">
        <v>698</v>
      </c>
    </row>
    <row r="11" spans="2:9" ht="20.25" customHeight="1" thickTop="1" thickBot="1" x14ac:dyDescent="0.3">
      <c r="B11" s="10" t="s">
        <v>28</v>
      </c>
      <c r="C11" s="11">
        <v>2</v>
      </c>
      <c r="D11" s="12">
        <v>4</v>
      </c>
      <c r="E11" s="11">
        <v>1</v>
      </c>
      <c r="F11" s="12">
        <v>16</v>
      </c>
      <c r="G11" s="11">
        <v>94</v>
      </c>
      <c r="H11" s="12">
        <v>112</v>
      </c>
      <c r="I11" s="11">
        <v>229</v>
      </c>
    </row>
    <row r="12" spans="2:9" ht="39.950000000000003" customHeight="1" thickTop="1" thickBot="1" x14ac:dyDescent="0.3">
      <c r="B12" s="13" t="s">
        <v>29</v>
      </c>
      <c r="C12" s="14">
        <v>17</v>
      </c>
      <c r="D12" s="15">
        <v>26</v>
      </c>
      <c r="E12" s="14">
        <v>5</v>
      </c>
      <c r="F12" s="15">
        <v>80</v>
      </c>
      <c r="G12" s="14">
        <v>352</v>
      </c>
      <c r="H12" s="15">
        <v>596</v>
      </c>
      <c r="I12" s="14">
        <v>1076</v>
      </c>
    </row>
    <row r="13" spans="2:9" ht="18.95" customHeight="1" thickTop="1" thickBot="1" x14ac:dyDescent="0.3">
      <c r="B13" s="10" t="s">
        <v>30</v>
      </c>
      <c r="C13" s="11">
        <v>14</v>
      </c>
      <c r="D13" s="12">
        <v>24</v>
      </c>
      <c r="E13" s="11">
        <v>5</v>
      </c>
      <c r="F13" s="12">
        <v>70</v>
      </c>
      <c r="G13" s="11">
        <v>296</v>
      </c>
      <c r="H13" s="12">
        <v>303</v>
      </c>
      <c r="I13" s="11">
        <v>712</v>
      </c>
    </row>
    <row r="14" spans="2:9" ht="17.25" thickTop="1" thickBot="1" x14ac:dyDescent="0.3">
      <c r="B14" s="10" t="s">
        <v>31</v>
      </c>
      <c r="C14" s="11">
        <v>1</v>
      </c>
      <c r="D14" s="12">
        <v>2</v>
      </c>
      <c r="E14" s="11">
        <v>0</v>
      </c>
      <c r="F14" s="12">
        <v>4</v>
      </c>
      <c r="G14" s="11">
        <v>26</v>
      </c>
      <c r="H14" s="12">
        <v>92</v>
      </c>
      <c r="I14" s="11">
        <v>125</v>
      </c>
    </row>
    <row r="15" spans="2:9" ht="17.25" thickTop="1" thickBot="1" x14ac:dyDescent="0.3">
      <c r="B15" s="10" t="s">
        <v>32</v>
      </c>
      <c r="C15" s="11">
        <v>2</v>
      </c>
      <c r="D15" s="12">
        <v>0</v>
      </c>
      <c r="E15" s="11">
        <v>0</v>
      </c>
      <c r="F15" s="12">
        <v>6</v>
      </c>
      <c r="G15" s="11">
        <v>30</v>
      </c>
      <c r="H15" s="12">
        <v>201</v>
      </c>
      <c r="I15" s="11">
        <v>239</v>
      </c>
    </row>
    <row r="16" spans="2:9" ht="17.25" thickTop="1" thickBot="1" x14ac:dyDescent="0.3">
      <c r="B16" s="16" t="s">
        <v>33</v>
      </c>
      <c r="C16" s="17">
        <v>11</v>
      </c>
      <c r="D16" s="18">
        <v>44</v>
      </c>
      <c r="E16" s="17">
        <v>5</v>
      </c>
      <c r="F16" s="18">
        <v>113</v>
      </c>
      <c r="G16" s="17">
        <v>851</v>
      </c>
      <c r="H16" s="18">
        <v>813</v>
      </c>
      <c r="I16" s="17">
        <v>1837</v>
      </c>
    </row>
    <row r="17" spans="2:9" ht="17.25" thickTop="1" thickBot="1" x14ac:dyDescent="0.3">
      <c r="B17" s="10" t="s">
        <v>34</v>
      </c>
      <c r="C17" s="11">
        <v>4</v>
      </c>
      <c r="D17" s="12">
        <v>29</v>
      </c>
      <c r="E17" s="11">
        <v>3</v>
      </c>
      <c r="F17" s="12">
        <v>69</v>
      </c>
      <c r="G17" s="11">
        <v>641</v>
      </c>
      <c r="H17" s="12">
        <v>679</v>
      </c>
      <c r="I17" s="11">
        <v>1425</v>
      </c>
    </row>
    <row r="18" spans="2:9" ht="17.25" thickTop="1" thickBot="1" x14ac:dyDescent="0.3">
      <c r="B18" s="10" t="s">
        <v>35</v>
      </c>
      <c r="C18" s="11">
        <v>3</v>
      </c>
      <c r="D18" s="12">
        <v>2</v>
      </c>
      <c r="E18" s="11">
        <v>0</v>
      </c>
      <c r="F18" s="12">
        <v>5</v>
      </c>
      <c r="G18" s="11">
        <v>110</v>
      </c>
      <c r="H18" s="12">
        <v>64</v>
      </c>
      <c r="I18" s="11">
        <v>184</v>
      </c>
    </row>
    <row r="19" spans="2:9" ht="17.25" thickTop="1" thickBot="1" x14ac:dyDescent="0.3">
      <c r="B19" s="10" t="s">
        <v>36</v>
      </c>
      <c r="C19" s="11">
        <v>4</v>
      </c>
      <c r="D19" s="12">
        <v>13</v>
      </c>
      <c r="E19" s="11">
        <v>2</v>
      </c>
      <c r="F19" s="12">
        <v>39</v>
      </c>
      <c r="G19" s="11">
        <v>100</v>
      </c>
      <c r="H19" s="12">
        <v>70</v>
      </c>
      <c r="I19" s="11">
        <v>228</v>
      </c>
    </row>
    <row r="20" spans="2:9" ht="17.25" thickTop="1" thickBot="1" x14ac:dyDescent="0.3">
      <c r="B20" s="19" t="s">
        <v>37</v>
      </c>
      <c r="C20" s="14">
        <v>39</v>
      </c>
      <c r="D20" s="15">
        <v>131</v>
      </c>
      <c r="E20" s="14">
        <v>13</v>
      </c>
      <c r="F20" s="15">
        <v>423</v>
      </c>
      <c r="G20" s="14">
        <v>1193</v>
      </c>
      <c r="H20" s="15">
        <v>1174</v>
      </c>
      <c r="I20" s="14">
        <v>2973</v>
      </c>
    </row>
    <row r="21" spans="2:9" ht="17.25" thickTop="1" thickBot="1" x14ac:dyDescent="0.3">
      <c r="B21" s="20" t="s">
        <v>38</v>
      </c>
      <c r="C21" s="21">
        <v>13</v>
      </c>
      <c r="D21" s="22">
        <v>34</v>
      </c>
      <c r="E21" s="21">
        <v>4</v>
      </c>
      <c r="F21" s="22">
        <v>99</v>
      </c>
      <c r="G21" s="21">
        <v>244</v>
      </c>
      <c r="H21" s="22">
        <v>243</v>
      </c>
      <c r="I21" s="21">
        <v>637</v>
      </c>
    </row>
    <row r="22" spans="2:9" ht="17.25" thickTop="1" thickBot="1" x14ac:dyDescent="0.3">
      <c r="B22" s="10" t="s">
        <v>39</v>
      </c>
      <c r="C22" s="11">
        <v>11</v>
      </c>
      <c r="D22" s="12">
        <v>43</v>
      </c>
      <c r="E22" s="11">
        <v>1</v>
      </c>
      <c r="F22" s="12">
        <v>88</v>
      </c>
      <c r="G22" s="11">
        <v>244</v>
      </c>
      <c r="H22" s="12">
        <v>297</v>
      </c>
      <c r="I22" s="11">
        <v>684</v>
      </c>
    </row>
    <row r="23" spans="2:9" ht="17.25" thickTop="1" thickBot="1" x14ac:dyDescent="0.3">
      <c r="B23" s="10" t="s">
        <v>40</v>
      </c>
      <c r="C23" s="11">
        <v>2</v>
      </c>
      <c r="D23" s="12">
        <v>4</v>
      </c>
      <c r="E23" s="11">
        <v>1</v>
      </c>
      <c r="F23" s="12">
        <v>22</v>
      </c>
      <c r="G23" s="11">
        <v>68</v>
      </c>
      <c r="H23" s="12">
        <v>70</v>
      </c>
      <c r="I23" s="11">
        <v>167</v>
      </c>
    </row>
    <row r="24" spans="2:9" ht="17.25" thickTop="1" thickBot="1" x14ac:dyDescent="0.3">
      <c r="B24" s="20" t="s">
        <v>41</v>
      </c>
      <c r="C24" s="21">
        <v>1</v>
      </c>
      <c r="D24" s="22">
        <v>5</v>
      </c>
      <c r="E24" s="21">
        <v>1</v>
      </c>
      <c r="F24" s="22">
        <v>24</v>
      </c>
      <c r="G24" s="21">
        <v>119</v>
      </c>
      <c r="H24" s="22">
        <v>134</v>
      </c>
      <c r="I24" s="21">
        <v>284</v>
      </c>
    </row>
    <row r="25" spans="2:9" ht="17.25" thickTop="1" thickBot="1" x14ac:dyDescent="0.3">
      <c r="B25" s="10" t="s">
        <v>42</v>
      </c>
      <c r="C25" s="11">
        <v>5</v>
      </c>
      <c r="D25" s="12">
        <v>20</v>
      </c>
      <c r="E25" s="11">
        <v>3</v>
      </c>
      <c r="F25" s="12">
        <v>118</v>
      </c>
      <c r="G25" s="11">
        <v>341</v>
      </c>
      <c r="H25" s="12">
        <v>261</v>
      </c>
      <c r="I25" s="11">
        <v>748</v>
      </c>
    </row>
    <row r="26" spans="2:9" ht="17.25" thickTop="1" thickBot="1" x14ac:dyDescent="0.3">
      <c r="B26" s="10" t="s">
        <v>43</v>
      </c>
      <c r="C26" s="11">
        <v>7</v>
      </c>
      <c r="D26" s="12">
        <v>25</v>
      </c>
      <c r="E26" s="11">
        <v>3</v>
      </c>
      <c r="F26" s="12">
        <v>72</v>
      </c>
      <c r="G26" s="11">
        <v>177</v>
      </c>
      <c r="H26" s="12">
        <v>169</v>
      </c>
      <c r="I26" s="11">
        <v>453</v>
      </c>
    </row>
    <row r="27" spans="2:9" ht="33" thickTop="1" thickBot="1" x14ac:dyDescent="0.3">
      <c r="B27" s="23" t="s">
        <v>44</v>
      </c>
      <c r="C27" s="17">
        <v>4</v>
      </c>
      <c r="D27" s="18">
        <v>16</v>
      </c>
      <c r="E27" s="17">
        <v>1</v>
      </c>
      <c r="F27" s="18">
        <v>38</v>
      </c>
      <c r="G27" s="17">
        <v>320</v>
      </c>
      <c r="H27" s="18">
        <v>1097</v>
      </c>
      <c r="I27" s="17">
        <v>1476</v>
      </c>
    </row>
    <row r="28" spans="2:9" ht="17.25" thickTop="1" thickBot="1" x14ac:dyDescent="0.3">
      <c r="B28" s="20" t="s">
        <v>45</v>
      </c>
      <c r="C28" s="21">
        <v>2</v>
      </c>
      <c r="D28" s="22">
        <v>9</v>
      </c>
      <c r="E28" s="21">
        <v>0</v>
      </c>
      <c r="F28" s="22">
        <v>15</v>
      </c>
      <c r="G28" s="21">
        <v>172</v>
      </c>
      <c r="H28" s="22">
        <v>604</v>
      </c>
      <c r="I28" s="21">
        <v>802</v>
      </c>
    </row>
    <row r="29" spans="2:9" ht="17.25" thickTop="1" thickBot="1" x14ac:dyDescent="0.3">
      <c r="B29" s="10" t="s">
        <v>46</v>
      </c>
      <c r="C29" s="11">
        <v>0</v>
      </c>
      <c r="D29" s="12">
        <v>1</v>
      </c>
      <c r="E29" s="11">
        <v>0</v>
      </c>
      <c r="F29" s="12">
        <v>5</v>
      </c>
      <c r="G29" s="11">
        <v>78</v>
      </c>
      <c r="H29" s="12">
        <v>400</v>
      </c>
      <c r="I29" s="11">
        <v>484</v>
      </c>
    </row>
    <row r="30" spans="2:9" ht="17.25" thickTop="1" thickBot="1" x14ac:dyDescent="0.3">
      <c r="B30" s="10" t="s">
        <v>47</v>
      </c>
      <c r="C30" s="11">
        <v>1</v>
      </c>
      <c r="D30" s="12">
        <v>0</v>
      </c>
      <c r="E30" s="11">
        <v>0</v>
      </c>
      <c r="F30" s="12">
        <v>0</v>
      </c>
      <c r="G30" s="11">
        <v>5</v>
      </c>
      <c r="H30" s="12">
        <v>24</v>
      </c>
      <c r="I30" s="11">
        <v>30</v>
      </c>
    </row>
    <row r="31" spans="2:9" ht="17.25" thickTop="1" thickBot="1" x14ac:dyDescent="0.3">
      <c r="B31" s="10" t="s">
        <v>48</v>
      </c>
      <c r="C31" s="11">
        <v>1</v>
      </c>
      <c r="D31" s="12">
        <v>6</v>
      </c>
      <c r="E31" s="11">
        <v>1</v>
      </c>
      <c r="F31" s="12">
        <v>18</v>
      </c>
      <c r="G31" s="11">
        <v>65</v>
      </c>
      <c r="H31" s="12">
        <v>69</v>
      </c>
      <c r="I31" s="11">
        <v>160</v>
      </c>
    </row>
    <row r="32" spans="2:9" ht="33" thickTop="1" thickBot="1" x14ac:dyDescent="0.3">
      <c r="B32" s="23" t="s">
        <v>49</v>
      </c>
      <c r="C32" s="17">
        <v>5</v>
      </c>
      <c r="D32" s="18">
        <v>11</v>
      </c>
      <c r="E32" s="17">
        <v>1</v>
      </c>
      <c r="F32" s="18">
        <v>36</v>
      </c>
      <c r="G32" s="17">
        <v>207</v>
      </c>
      <c r="H32" s="18">
        <v>615</v>
      </c>
      <c r="I32" s="17">
        <v>875</v>
      </c>
    </row>
    <row r="33" spans="2:9" ht="17.25" thickTop="1" thickBot="1" x14ac:dyDescent="0.3">
      <c r="B33" s="10" t="s">
        <v>50</v>
      </c>
      <c r="C33" s="11">
        <v>2</v>
      </c>
      <c r="D33" s="12">
        <v>8</v>
      </c>
      <c r="E33" s="11">
        <v>0</v>
      </c>
      <c r="F33" s="12">
        <v>21</v>
      </c>
      <c r="G33" s="11">
        <v>115</v>
      </c>
      <c r="H33" s="12">
        <v>236</v>
      </c>
      <c r="I33" s="11">
        <v>382</v>
      </c>
    </row>
    <row r="34" spans="2:9" ht="17.25" thickTop="1" thickBot="1" x14ac:dyDescent="0.3">
      <c r="B34" s="10" t="s">
        <v>51</v>
      </c>
      <c r="C34" s="11">
        <v>3</v>
      </c>
      <c r="D34" s="12">
        <v>3</v>
      </c>
      <c r="E34" s="11">
        <v>1</v>
      </c>
      <c r="F34" s="12">
        <v>8</v>
      </c>
      <c r="G34" s="11">
        <v>64</v>
      </c>
      <c r="H34" s="12">
        <v>305</v>
      </c>
      <c r="I34" s="11">
        <v>384</v>
      </c>
    </row>
    <row r="35" spans="2:9" ht="17.25" thickTop="1" thickBot="1" x14ac:dyDescent="0.3">
      <c r="B35" s="10" t="s">
        <v>52</v>
      </c>
      <c r="C35" s="11">
        <v>0</v>
      </c>
      <c r="D35" s="12">
        <v>0</v>
      </c>
      <c r="E35" s="11">
        <v>0</v>
      </c>
      <c r="F35" s="12">
        <v>7</v>
      </c>
      <c r="G35" s="11">
        <v>28</v>
      </c>
      <c r="H35" s="12">
        <v>74</v>
      </c>
      <c r="I35" s="11">
        <v>109</v>
      </c>
    </row>
    <row r="36" spans="2:9" ht="17.25" thickTop="1" thickBot="1" x14ac:dyDescent="0.3">
      <c r="B36" s="16" t="s">
        <v>53</v>
      </c>
      <c r="C36" s="17">
        <v>0</v>
      </c>
      <c r="D36" s="18">
        <v>3</v>
      </c>
      <c r="E36" s="17">
        <v>0</v>
      </c>
      <c r="F36" s="18">
        <v>4</v>
      </c>
      <c r="G36" s="17">
        <v>10</v>
      </c>
      <c r="H36" s="18">
        <v>78</v>
      </c>
      <c r="I36" s="17">
        <v>95</v>
      </c>
    </row>
    <row r="37" spans="2:9" ht="17.25" thickTop="1" thickBot="1" x14ac:dyDescent="0.3">
      <c r="B37" s="10" t="s">
        <v>54</v>
      </c>
      <c r="C37" s="11">
        <v>0</v>
      </c>
      <c r="D37" s="12">
        <v>2</v>
      </c>
      <c r="E37" s="11">
        <v>0</v>
      </c>
      <c r="F37" s="12">
        <v>4</v>
      </c>
      <c r="G37" s="11">
        <v>10</v>
      </c>
      <c r="H37" s="12">
        <v>78</v>
      </c>
      <c r="I37" s="11">
        <v>94</v>
      </c>
    </row>
    <row r="38" spans="2:9" ht="17.25" thickTop="1" thickBot="1" x14ac:dyDescent="0.3">
      <c r="B38" s="10" t="s">
        <v>55</v>
      </c>
      <c r="C38" s="11">
        <v>0</v>
      </c>
      <c r="D38" s="12">
        <v>0</v>
      </c>
      <c r="E38" s="11">
        <v>0</v>
      </c>
      <c r="F38" s="12">
        <v>0</v>
      </c>
      <c r="G38" s="11">
        <v>0</v>
      </c>
      <c r="H38" s="12">
        <v>0</v>
      </c>
      <c r="I38" s="11">
        <v>0</v>
      </c>
    </row>
    <row r="39" spans="2:9" ht="17.25" thickTop="1" thickBot="1" x14ac:dyDescent="0.3">
      <c r="B39" s="10" t="s">
        <v>56</v>
      </c>
      <c r="C39" s="11">
        <v>0</v>
      </c>
      <c r="D39" s="12">
        <v>1</v>
      </c>
      <c r="E39" s="11">
        <v>0</v>
      </c>
      <c r="F39" s="12">
        <v>0</v>
      </c>
      <c r="G39" s="11">
        <v>0</v>
      </c>
      <c r="H39" s="12">
        <v>0</v>
      </c>
      <c r="I39" s="11">
        <v>1</v>
      </c>
    </row>
    <row r="40" spans="2:9" ht="17.25" thickTop="1" thickBot="1" x14ac:dyDescent="0.3">
      <c r="B40" s="16" t="s">
        <v>57</v>
      </c>
      <c r="C40" s="17">
        <v>2</v>
      </c>
      <c r="D40" s="18">
        <v>6</v>
      </c>
      <c r="E40" s="17">
        <v>2</v>
      </c>
      <c r="F40" s="18">
        <v>34</v>
      </c>
      <c r="G40" s="17">
        <v>168</v>
      </c>
      <c r="H40" s="18">
        <v>158</v>
      </c>
      <c r="I40" s="17">
        <v>370</v>
      </c>
    </row>
    <row r="41" spans="2:9" ht="17.25" thickTop="1" thickBot="1" x14ac:dyDescent="0.3">
      <c r="B41" s="10" t="s">
        <v>58</v>
      </c>
      <c r="C41" s="11">
        <v>0</v>
      </c>
      <c r="D41" s="12">
        <v>0</v>
      </c>
      <c r="E41" s="11">
        <v>1</v>
      </c>
      <c r="F41" s="12">
        <v>2</v>
      </c>
      <c r="G41" s="11">
        <v>14</v>
      </c>
      <c r="H41" s="12">
        <v>32</v>
      </c>
      <c r="I41" s="11">
        <v>49</v>
      </c>
    </row>
    <row r="42" spans="2:9" ht="17.25" thickTop="1" thickBot="1" x14ac:dyDescent="0.3">
      <c r="B42" s="10" t="s">
        <v>59</v>
      </c>
      <c r="C42" s="11">
        <v>1</v>
      </c>
      <c r="D42" s="12">
        <v>3</v>
      </c>
      <c r="E42" s="11">
        <v>0</v>
      </c>
      <c r="F42" s="12">
        <v>22</v>
      </c>
      <c r="G42" s="11">
        <v>120</v>
      </c>
      <c r="H42" s="12">
        <v>79</v>
      </c>
      <c r="I42" s="11">
        <v>225</v>
      </c>
    </row>
    <row r="43" spans="2:9" ht="17.25" thickTop="1" thickBot="1" x14ac:dyDescent="0.3">
      <c r="B43" s="10" t="s">
        <v>60</v>
      </c>
      <c r="C43" s="11">
        <v>1</v>
      </c>
      <c r="D43" s="12">
        <v>3</v>
      </c>
      <c r="E43" s="11">
        <v>1</v>
      </c>
      <c r="F43" s="12">
        <v>10</v>
      </c>
      <c r="G43" s="11">
        <v>34</v>
      </c>
      <c r="H43" s="12">
        <v>47</v>
      </c>
      <c r="I43" s="11">
        <v>96</v>
      </c>
    </row>
    <row r="44" spans="2:9" ht="17.25" thickTop="1" thickBot="1" x14ac:dyDescent="0.3">
      <c r="B44" s="16" t="s">
        <v>61</v>
      </c>
      <c r="C44" s="17">
        <v>3</v>
      </c>
      <c r="D44" s="18">
        <v>0</v>
      </c>
      <c r="E44" s="17">
        <v>0</v>
      </c>
      <c r="F44" s="18">
        <v>1</v>
      </c>
      <c r="G44" s="17">
        <v>46</v>
      </c>
      <c r="H44" s="18">
        <v>248</v>
      </c>
      <c r="I44" s="17">
        <v>298</v>
      </c>
    </row>
    <row r="45" spans="2:9" ht="17.25" thickTop="1" thickBot="1" x14ac:dyDescent="0.3">
      <c r="B45" s="10" t="s">
        <v>62</v>
      </c>
      <c r="C45" s="24">
        <v>3</v>
      </c>
      <c r="D45" s="25">
        <v>0</v>
      </c>
      <c r="E45" s="24">
        <v>0</v>
      </c>
      <c r="F45" s="25">
        <v>1</v>
      </c>
      <c r="G45" s="24">
        <v>46</v>
      </c>
      <c r="H45" s="25">
        <v>248</v>
      </c>
      <c r="I45" s="24">
        <v>298</v>
      </c>
    </row>
    <row r="46" spans="2:9" ht="17.25" thickTop="1" thickBot="1" x14ac:dyDescent="0.3">
      <c r="B46" s="26" t="s">
        <v>63</v>
      </c>
      <c r="C46" s="27">
        <v>1</v>
      </c>
      <c r="D46" s="28">
        <v>0</v>
      </c>
      <c r="E46" s="27">
        <v>0</v>
      </c>
      <c r="F46" s="28">
        <v>5</v>
      </c>
      <c r="G46" s="27">
        <v>25</v>
      </c>
      <c r="H46" s="28">
        <v>64</v>
      </c>
      <c r="I46" s="27">
        <v>95</v>
      </c>
    </row>
    <row r="47" spans="2:9" ht="17.25" thickTop="1" thickBot="1" x14ac:dyDescent="0.3">
      <c r="B47" s="29" t="s">
        <v>63</v>
      </c>
      <c r="C47" s="30">
        <v>1</v>
      </c>
      <c r="D47" s="31">
        <v>0</v>
      </c>
      <c r="E47" s="32">
        <v>0</v>
      </c>
      <c r="F47" s="31">
        <v>5</v>
      </c>
      <c r="G47" s="32">
        <v>25</v>
      </c>
      <c r="H47" s="31">
        <v>64</v>
      </c>
      <c r="I47" s="32">
        <v>95</v>
      </c>
    </row>
    <row r="48" spans="2:9" ht="15" customHeight="1" thickBot="1" x14ac:dyDescent="0.3">
      <c r="B48" s="33" t="s">
        <v>64</v>
      </c>
      <c r="C48" s="34">
        <v>94</v>
      </c>
      <c r="D48" s="35">
        <v>260</v>
      </c>
      <c r="E48" s="34">
        <v>28</v>
      </c>
      <c r="F48" s="36">
        <v>806</v>
      </c>
      <c r="G48" s="34">
        <v>3728</v>
      </c>
      <c r="H48" s="36">
        <v>5847</v>
      </c>
      <c r="I48" s="34">
        <v>10763</v>
      </c>
    </row>
    <row r="49" spans="2:9" x14ac:dyDescent="0.25">
      <c r="B49" s="37"/>
      <c r="C49" s="38"/>
      <c r="D49" s="38"/>
      <c r="E49" s="38"/>
      <c r="F49" s="38"/>
      <c r="G49" s="38"/>
      <c r="H49" s="38"/>
    </row>
    <row r="50" spans="2:9" ht="15" customHeight="1" thickBot="1" x14ac:dyDescent="0.3">
      <c r="B50" s="38"/>
      <c r="C50" s="38"/>
      <c r="D50" s="38"/>
      <c r="E50" s="38"/>
      <c r="F50" s="38"/>
      <c r="G50" s="38"/>
      <c r="H50" s="38"/>
    </row>
    <row r="51" spans="2:9" ht="24" customHeight="1" thickBot="1" x14ac:dyDescent="0.35">
      <c r="B51" s="333" t="str">
        <f>B5</f>
        <v>Promedios Acumulados 2023-2</v>
      </c>
      <c r="C51" s="334"/>
      <c r="D51" s="334"/>
      <c r="E51" s="334"/>
      <c r="F51" s="334"/>
      <c r="G51" s="334"/>
      <c r="H51" s="334"/>
      <c r="I51" s="335"/>
    </row>
    <row r="52" spans="2:9" ht="15" customHeight="1" x14ac:dyDescent="0.25">
      <c r="B52" s="336" t="s">
        <v>17</v>
      </c>
      <c r="C52" s="336" t="s">
        <v>18</v>
      </c>
      <c r="D52" s="336" t="s">
        <v>19</v>
      </c>
      <c r="E52" s="338" t="s">
        <v>20</v>
      </c>
      <c r="F52" s="336" t="s">
        <v>21</v>
      </c>
      <c r="G52" s="336" t="s">
        <v>22</v>
      </c>
      <c r="H52" s="336" t="s">
        <v>23</v>
      </c>
      <c r="I52" s="340" t="s">
        <v>24</v>
      </c>
    </row>
    <row r="53" spans="2:9" ht="27.75" customHeight="1" thickBot="1" x14ac:dyDescent="0.3">
      <c r="B53" s="337"/>
      <c r="C53" s="337"/>
      <c r="D53" s="337"/>
      <c r="E53" s="339"/>
      <c r="F53" s="337"/>
      <c r="G53" s="337"/>
      <c r="H53" s="337"/>
      <c r="I53" s="341"/>
    </row>
    <row r="54" spans="2:9" ht="15.75" customHeight="1" thickBot="1" x14ac:dyDescent="0.3">
      <c r="B54" s="7" t="s">
        <v>25</v>
      </c>
      <c r="C54" s="173">
        <f>IFERROR(C8/I8,0)</f>
        <v>7.1942446043165471E-3</v>
      </c>
      <c r="D54" s="174">
        <f t="shared" ref="D54:D89" si="0">IFERROR(D8/I8,0)</f>
        <v>1.3788968824940047E-2</v>
      </c>
      <c r="E54" s="173">
        <f t="shared" ref="E54:E89" si="1">IFERROR(E8/I8,0)</f>
        <v>5.9952038369304552E-4</v>
      </c>
      <c r="F54" s="174">
        <f t="shared" ref="F54:F89" si="2">IFERROR(F8/I8,0)</f>
        <v>4.3165467625899283E-2</v>
      </c>
      <c r="G54" s="173">
        <f t="shared" ref="G54:G89" si="3">IFERROR(G8/I8,0)</f>
        <v>0.33333333333333331</v>
      </c>
      <c r="H54" s="174">
        <f t="shared" ref="H54:H89" si="4">IFERROR(H8/I8,0)</f>
        <v>0.60191846522781778</v>
      </c>
      <c r="I54" s="144">
        <f t="shared" ref="I54" si="5">SUM(I55:I57)</f>
        <v>1668</v>
      </c>
    </row>
    <row r="55" spans="2:9" ht="17.25" thickTop="1" thickBot="1" x14ac:dyDescent="0.3">
      <c r="B55" s="10" t="s">
        <v>26</v>
      </c>
      <c r="C55" s="175">
        <f>IFERROR(C9/I9,0)</f>
        <v>6.7476383265856954E-3</v>
      </c>
      <c r="D55" s="176">
        <f t="shared" si="0"/>
        <v>1.7543859649122806E-2</v>
      </c>
      <c r="E55" s="175">
        <f t="shared" si="1"/>
        <v>0</v>
      </c>
      <c r="F55" s="176">
        <f t="shared" si="2"/>
        <v>5.8029689608636977E-2</v>
      </c>
      <c r="G55" s="175">
        <f t="shared" si="3"/>
        <v>0.40620782726045884</v>
      </c>
      <c r="H55" s="176">
        <f t="shared" si="4"/>
        <v>0.51147098515519573</v>
      </c>
      <c r="I55" s="147">
        <f t="shared" ref="I55:I89" si="6">I9</f>
        <v>741</v>
      </c>
    </row>
    <row r="56" spans="2:9" ht="17.25" thickTop="1" thickBot="1" x14ac:dyDescent="0.3">
      <c r="B56" s="10" t="s">
        <v>27</v>
      </c>
      <c r="C56" s="175">
        <f t="shared" ref="C56:C89" si="7">IFERROR(C10/I10,0)</f>
        <v>7.1633237822349575E-3</v>
      </c>
      <c r="D56" s="176">
        <f t="shared" si="0"/>
        <v>8.5959885386819486E-3</v>
      </c>
      <c r="E56" s="175">
        <f t="shared" si="1"/>
        <v>0</v>
      </c>
      <c r="F56" s="176">
        <f t="shared" si="2"/>
        <v>1.8624641833810889E-2</v>
      </c>
      <c r="G56" s="175">
        <f t="shared" si="3"/>
        <v>0.23065902578796563</v>
      </c>
      <c r="H56" s="176">
        <f t="shared" si="4"/>
        <v>0.73495702005730656</v>
      </c>
      <c r="I56" s="147">
        <f t="shared" si="6"/>
        <v>698</v>
      </c>
    </row>
    <row r="57" spans="2:9" ht="17.25" thickTop="1" thickBot="1" x14ac:dyDescent="0.3">
      <c r="B57" s="10" t="s">
        <v>28</v>
      </c>
      <c r="C57" s="175">
        <f t="shared" si="7"/>
        <v>8.7336244541484712E-3</v>
      </c>
      <c r="D57" s="176">
        <f t="shared" si="0"/>
        <v>1.7467248908296942E-2</v>
      </c>
      <c r="E57" s="175">
        <f t="shared" si="1"/>
        <v>4.3668122270742356E-3</v>
      </c>
      <c r="F57" s="176">
        <f t="shared" si="2"/>
        <v>6.9868995633187769E-2</v>
      </c>
      <c r="G57" s="175">
        <f t="shared" si="3"/>
        <v>0.41048034934497818</v>
      </c>
      <c r="H57" s="176">
        <f t="shared" si="4"/>
        <v>0.48908296943231439</v>
      </c>
      <c r="I57" s="147">
        <f t="shared" si="6"/>
        <v>229</v>
      </c>
    </row>
    <row r="58" spans="2:9" ht="33" thickTop="1" thickBot="1" x14ac:dyDescent="0.3">
      <c r="B58" s="13" t="s">
        <v>65</v>
      </c>
      <c r="C58" s="177">
        <f t="shared" si="7"/>
        <v>1.5799256505576207E-2</v>
      </c>
      <c r="D58" s="178">
        <f t="shared" si="0"/>
        <v>2.4163568773234202E-2</v>
      </c>
      <c r="E58" s="177">
        <f t="shared" si="1"/>
        <v>4.646840148698885E-3</v>
      </c>
      <c r="F58" s="178">
        <f t="shared" si="2"/>
        <v>7.434944237918216E-2</v>
      </c>
      <c r="G58" s="177">
        <f t="shared" si="3"/>
        <v>0.32713754646840149</v>
      </c>
      <c r="H58" s="178">
        <f t="shared" si="4"/>
        <v>0.55390334572490707</v>
      </c>
      <c r="I58" s="150">
        <f t="shared" si="6"/>
        <v>1076</v>
      </c>
    </row>
    <row r="59" spans="2:9" ht="17.25" thickTop="1" thickBot="1" x14ac:dyDescent="0.3">
      <c r="B59" s="10" t="s">
        <v>30</v>
      </c>
      <c r="C59" s="175">
        <f t="shared" si="7"/>
        <v>1.9662921348314606E-2</v>
      </c>
      <c r="D59" s="176">
        <f t="shared" si="0"/>
        <v>3.3707865168539325E-2</v>
      </c>
      <c r="E59" s="175">
        <f t="shared" si="1"/>
        <v>7.0224719101123594E-3</v>
      </c>
      <c r="F59" s="176">
        <f t="shared" si="2"/>
        <v>9.8314606741573038E-2</v>
      </c>
      <c r="G59" s="175">
        <f t="shared" si="3"/>
        <v>0.4157303370786517</v>
      </c>
      <c r="H59" s="176">
        <f t="shared" si="4"/>
        <v>0.425561797752809</v>
      </c>
      <c r="I59" s="147">
        <f t="shared" si="6"/>
        <v>712</v>
      </c>
    </row>
    <row r="60" spans="2:9" ht="17.25" thickTop="1" thickBot="1" x14ac:dyDescent="0.3">
      <c r="B60" s="10" t="s">
        <v>31</v>
      </c>
      <c r="C60" s="175">
        <f t="shared" si="7"/>
        <v>8.0000000000000002E-3</v>
      </c>
      <c r="D60" s="176">
        <f t="shared" si="0"/>
        <v>1.6E-2</v>
      </c>
      <c r="E60" s="175">
        <f t="shared" si="1"/>
        <v>0</v>
      </c>
      <c r="F60" s="176">
        <f t="shared" si="2"/>
        <v>3.2000000000000001E-2</v>
      </c>
      <c r="G60" s="175">
        <f t="shared" si="3"/>
        <v>0.20799999999999999</v>
      </c>
      <c r="H60" s="176">
        <f t="shared" si="4"/>
        <v>0.73599999999999999</v>
      </c>
      <c r="I60" s="147">
        <f t="shared" si="6"/>
        <v>125</v>
      </c>
    </row>
    <row r="61" spans="2:9" ht="17.25" thickTop="1" thickBot="1" x14ac:dyDescent="0.3">
      <c r="B61" s="10" t="s">
        <v>32</v>
      </c>
      <c r="C61" s="175">
        <f t="shared" si="7"/>
        <v>8.368200836820083E-3</v>
      </c>
      <c r="D61" s="176">
        <f t="shared" si="0"/>
        <v>0</v>
      </c>
      <c r="E61" s="175">
        <f t="shared" si="1"/>
        <v>0</v>
      </c>
      <c r="F61" s="176">
        <f t="shared" si="2"/>
        <v>2.5104602510460251E-2</v>
      </c>
      <c r="G61" s="175">
        <f t="shared" si="3"/>
        <v>0.12552301255230125</v>
      </c>
      <c r="H61" s="176">
        <f t="shared" si="4"/>
        <v>0.84100418410041844</v>
      </c>
      <c r="I61" s="147">
        <f t="shared" si="6"/>
        <v>239</v>
      </c>
    </row>
    <row r="62" spans="2:9" ht="17.25" thickTop="1" thickBot="1" x14ac:dyDescent="0.3">
      <c r="B62" s="16" t="s">
        <v>33</v>
      </c>
      <c r="C62" s="179">
        <f t="shared" si="7"/>
        <v>5.9880239520958087E-3</v>
      </c>
      <c r="D62" s="180">
        <f t="shared" si="0"/>
        <v>2.3952095808383235E-2</v>
      </c>
      <c r="E62" s="179">
        <f t="shared" si="1"/>
        <v>2.7218290691344584E-3</v>
      </c>
      <c r="F62" s="180">
        <f t="shared" si="2"/>
        <v>6.1513336962438755E-2</v>
      </c>
      <c r="G62" s="179">
        <f t="shared" si="3"/>
        <v>0.46325530756668482</v>
      </c>
      <c r="H62" s="180">
        <f t="shared" si="4"/>
        <v>0.44256940664126293</v>
      </c>
      <c r="I62" s="153">
        <f t="shared" si="6"/>
        <v>1837</v>
      </c>
    </row>
    <row r="63" spans="2:9" ht="17.25" thickTop="1" thickBot="1" x14ac:dyDescent="0.3">
      <c r="B63" s="10" t="s">
        <v>34</v>
      </c>
      <c r="C63" s="175">
        <f t="shared" si="7"/>
        <v>2.8070175438596489E-3</v>
      </c>
      <c r="D63" s="176">
        <f t="shared" si="0"/>
        <v>2.0350877192982456E-2</v>
      </c>
      <c r="E63" s="175">
        <f t="shared" si="1"/>
        <v>2.1052631578947368E-3</v>
      </c>
      <c r="F63" s="176">
        <f t="shared" si="2"/>
        <v>4.8421052631578948E-2</v>
      </c>
      <c r="G63" s="175">
        <f t="shared" si="3"/>
        <v>0.44982456140350879</v>
      </c>
      <c r="H63" s="176">
        <f t="shared" si="4"/>
        <v>0.47649122807017547</v>
      </c>
      <c r="I63" s="147">
        <f t="shared" si="6"/>
        <v>1425</v>
      </c>
    </row>
    <row r="64" spans="2:9" ht="17.25" thickTop="1" thickBot="1" x14ac:dyDescent="0.3">
      <c r="B64" s="10" t="s">
        <v>35</v>
      </c>
      <c r="C64" s="175">
        <f t="shared" si="7"/>
        <v>1.6304347826086956E-2</v>
      </c>
      <c r="D64" s="176">
        <f t="shared" si="0"/>
        <v>1.0869565217391304E-2</v>
      </c>
      <c r="E64" s="175">
        <f t="shared" si="1"/>
        <v>0</v>
      </c>
      <c r="F64" s="176">
        <f t="shared" si="2"/>
        <v>2.717391304347826E-2</v>
      </c>
      <c r="G64" s="175">
        <f t="shared" si="3"/>
        <v>0.59782608695652173</v>
      </c>
      <c r="H64" s="176">
        <f t="shared" si="4"/>
        <v>0.34782608695652173</v>
      </c>
      <c r="I64" s="147">
        <f t="shared" si="6"/>
        <v>184</v>
      </c>
    </row>
    <row r="65" spans="2:9" ht="17.25" thickTop="1" thickBot="1" x14ac:dyDescent="0.3">
      <c r="B65" s="10" t="s">
        <v>36</v>
      </c>
      <c r="C65" s="175">
        <f t="shared" si="7"/>
        <v>1.7543859649122806E-2</v>
      </c>
      <c r="D65" s="176">
        <f t="shared" si="0"/>
        <v>5.701754385964912E-2</v>
      </c>
      <c r="E65" s="175">
        <f t="shared" si="1"/>
        <v>8.771929824561403E-3</v>
      </c>
      <c r="F65" s="176">
        <f t="shared" si="2"/>
        <v>0.17105263157894737</v>
      </c>
      <c r="G65" s="175">
        <f t="shared" si="3"/>
        <v>0.43859649122807015</v>
      </c>
      <c r="H65" s="176">
        <f t="shared" si="4"/>
        <v>0.30701754385964913</v>
      </c>
      <c r="I65" s="147">
        <f t="shared" si="6"/>
        <v>228</v>
      </c>
    </row>
    <row r="66" spans="2:9" ht="17.25" thickTop="1" thickBot="1" x14ac:dyDescent="0.3">
      <c r="B66" s="19" t="s">
        <v>37</v>
      </c>
      <c r="C66" s="177">
        <f t="shared" si="7"/>
        <v>1.3118062563067608E-2</v>
      </c>
      <c r="D66" s="178">
        <f t="shared" si="0"/>
        <v>4.4063235788765559E-2</v>
      </c>
      <c r="E66" s="177">
        <f t="shared" si="1"/>
        <v>4.372687521022536E-3</v>
      </c>
      <c r="F66" s="178">
        <f t="shared" si="2"/>
        <v>0.14228052472250252</v>
      </c>
      <c r="G66" s="177">
        <f t="shared" si="3"/>
        <v>0.40127817019845274</v>
      </c>
      <c r="H66" s="178">
        <f t="shared" si="4"/>
        <v>0.39488731920618902</v>
      </c>
      <c r="I66" s="150">
        <f t="shared" si="6"/>
        <v>2973</v>
      </c>
    </row>
    <row r="67" spans="2:9" ht="17.25" thickTop="1" thickBot="1" x14ac:dyDescent="0.3">
      <c r="B67" s="20" t="s">
        <v>38</v>
      </c>
      <c r="C67" s="181">
        <f t="shared" si="7"/>
        <v>2.0408163265306121E-2</v>
      </c>
      <c r="D67" s="175">
        <f t="shared" si="0"/>
        <v>5.3375196232339092E-2</v>
      </c>
      <c r="E67" s="182">
        <f>IFERROR(E21/I21,0)</f>
        <v>6.2794348508634227E-3</v>
      </c>
      <c r="F67" s="175">
        <f t="shared" si="2"/>
        <v>0.15541601255886969</v>
      </c>
      <c r="G67" s="181">
        <f t="shared" si="3"/>
        <v>0.38304552590266877</v>
      </c>
      <c r="H67" s="182">
        <f t="shared" si="4"/>
        <v>0.38147566718995291</v>
      </c>
      <c r="I67" s="157">
        <f t="shared" si="6"/>
        <v>637</v>
      </c>
    </row>
    <row r="68" spans="2:9" ht="17.25" thickTop="1" thickBot="1" x14ac:dyDescent="0.3">
      <c r="B68" s="10" t="s">
        <v>39</v>
      </c>
      <c r="C68" s="175">
        <f t="shared" si="7"/>
        <v>1.6081871345029239E-2</v>
      </c>
      <c r="D68" s="176">
        <f t="shared" si="0"/>
        <v>6.2865497076023388E-2</v>
      </c>
      <c r="E68" s="175">
        <f t="shared" si="1"/>
        <v>1.4619883040935672E-3</v>
      </c>
      <c r="F68" s="176">
        <f t="shared" si="2"/>
        <v>0.12865497076023391</v>
      </c>
      <c r="G68" s="175">
        <f t="shared" si="3"/>
        <v>0.35672514619883039</v>
      </c>
      <c r="H68" s="176">
        <f t="shared" si="4"/>
        <v>0.43421052631578949</v>
      </c>
      <c r="I68" s="147">
        <f t="shared" si="6"/>
        <v>684</v>
      </c>
    </row>
    <row r="69" spans="2:9" ht="17.25" thickTop="1" thickBot="1" x14ac:dyDescent="0.3">
      <c r="B69" s="10" t="s">
        <v>40</v>
      </c>
      <c r="C69" s="175">
        <f t="shared" si="7"/>
        <v>1.1976047904191617E-2</v>
      </c>
      <c r="D69" s="176">
        <f t="shared" si="0"/>
        <v>2.3952095808383235E-2</v>
      </c>
      <c r="E69" s="175">
        <f t="shared" si="1"/>
        <v>5.9880239520958087E-3</v>
      </c>
      <c r="F69" s="176">
        <f t="shared" si="2"/>
        <v>0.1317365269461078</v>
      </c>
      <c r="G69" s="175">
        <f t="shared" si="3"/>
        <v>0.40718562874251496</v>
      </c>
      <c r="H69" s="176">
        <f t="shared" si="4"/>
        <v>0.41916167664670656</v>
      </c>
      <c r="I69" s="147">
        <f t="shared" si="6"/>
        <v>167</v>
      </c>
    </row>
    <row r="70" spans="2:9" ht="17.25" thickTop="1" thickBot="1" x14ac:dyDescent="0.3">
      <c r="B70" s="20" t="s">
        <v>41</v>
      </c>
      <c r="C70" s="181">
        <f t="shared" si="7"/>
        <v>3.5211267605633804E-3</v>
      </c>
      <c r="D70" s="182">
        <f t="shared" si="0"/>
        <v>1.7605633802816902E-2</v>
      </c>
      <c r="E70" s="181">
        <f t="shared" si="1"/>
        <v>3.5211267605633804E-3</v>
      </c>
      <c r="F70" s="182">
        <f t="shared" si="2"/>
        <v>8.4507042253521125E-2</v>
      </c>
      <c r="G70" s="181">
        <f t="shared" si="3"/>
        <v>0.41901408450704225</v>
      </c>
      <c r="H70" s="182">
        <f t="shared" si="4"/>
        <v>0.47183098591549294</v>
      </c>
      <c r="I70" s="157">
        <f t="shared" si="6"/>
        <v>284</v>
      </c>
    </row>
    <row r="71" spans="2:9" ht="17.25" thickTop="1" thickBot="1" x14ac:dyDescent="0.3">
      <c r="B71" s="10" t="s">
        <v>42</v>
      </c>
      <c r="C71" s="175">
        <f t="shared" si="7"/>
        <v>6.6844919786096255E-3</v>
      </c>
      <c r="D71" s="176">
        <f t="shared" si="0"/>
        <v>2.6737967914438502E-2</v>
      </c>
      <c r="E71" s="175">
        <f t="shared" si="1"/>
        <v>4.0106951871657758E-3</v>
      </c>
      <c r="F71" s="176">
        <f t="shared" si="2"/>
        <v>0.15775401069518716</v>
      </c>
      <c r="G71" s="175">
        <f t="shared" si="3"/>
        <v>0.45588235294117646</v>
      </c>
      <c r="H71" s="176">
        <f t="shared" si="4"/>
        <v>0.34893048128342247</v>
      </c>
      <c r="I71" s="147">
        <f t="shared" si="6"/>
        <v>748</v>
      </c>
    </row>
    <row r="72" spans="2:9" ht="17.25" thickTop="1" thickBot="1" x14ac:dyDescent="0.3">
      <c r="B72" s="10" t="s">
        <v>43</v>
      </c>
      <c r="C72" s="175">
        <f t="shared" si="7"/>
        <v>1.5452538631346579E-2</v>
      </c>
      <c r="D72" s="176">
        <f t="shared" si="0"/>
        <v>5.518763796909492E-2</v>
      </c>
      <c r="E72" s="175">
        <f t="shared" si="1"/>
        <v>6.6225165562913907E-3</v>
      </c>
      <c r="F72" s="176">
        <f t="shared" si="2"/>
        <v>0.15894039735099338</v>
      </c>
      <c r="G72" s="175">
        <f t="shared" si="3"/>
        <v>0.39072847682119205</v>
      </c>
      <c r="H72" s="176">
        <f t="shared" si="4"/>
        <v>0.3730684326710817</v>
      </c>
      <c r="I72" s="147">
        <f t="shared" si="6"/>
        <v>453</v>
      </c>
    </row>
    <row r="73" spans="2:9" ht="33" thickTop="1" thickBot="1" x14ac:dyDescent="0.3">
      <c r="B73" s="23" t="s">
        <v>66</v>
      </c>
      <c r="C73" s="179">
        <f t="shared" si="7"/>
        <v>2.7100271002710027E-3</v>
      </c>
      <c r="D73" s="180">
        <f t="shared" si="0"/>
        <v>1.0840108401084011E-2</v>
      </c>
      <c r="E73" s="179">
        <f t="shared" si="1"/>
        <v>6.7750677506775068E-4</v>
      </c>
      <c r="F73" s="180">
        <f t="shared" si="2"/>
        <v>2.5745257452574527E-2</v>
      </c>
      <c r="G73" s="179">
        <f t="shared" si="3"/>
        <v>0.21680216802168023</v>
      </c>
      <c r="H73" s="180">
        <f t="shared" si="4"/>
        <v>0.74322493224932251</v>
      </c>
      <c r="I73" s="153">
        <f t="shared" si="6"/>
        <v>1476</v>
      </c>
    </row>
    <row r="74" spans="2:9" ht="17.25" thickTop="1" thickBot="1" x14ac:dyDescent="0.3">
      <c r="B74" s="20" t="s">
        <v>45</v>
      </c>
      <c r="C74" s="181">
        <f t="shared" si="7"/>
        <v>2.4937655860349127E-3</v>
      </c>
      <c r="D74" s="182">
        <f t="shared" si="0"/>
        <v>1.1221945137157107E-2</v>
      </c>
      <c r="E74" s="181">
        <f t="shared" si="1"/>
        <v>0</v>
      </c>
      <c r="F74" s="182">
        <f t="shared" si="2"/>
        <v>1.8703241895261846E-2</v>
      </c>
      <c r="G74" s="181">
        <f t="shared" si="3"/>
        <v>0.21446384039900249</v>
      </c>
      <c r="H74" s="182">
        <f t="shared" si="4"/>
        <v>0.75311720698254359</v>
      </c>
      <c r="I74" s="157">
        <f t="shared" si="6"/>
        <v>802</v>
      </c>
    </row>
    <row r="75" spans="2:9" ht="17.25" thickTop="1" thickBot="1" x14ac:dyDescent="0.3">
      <c r="B75" s="10" t="s">
        <v>46</v>
      </c>
      <c r="C75" s="175">
        <f t="shared" si="7"/>
        <v>0</v>
      </c>
      <c r="D75" s="176">
        <f t="shared" si="0"/>
        <v>2.0661157024793389E-3</v>
      </c>
      <c r="E75" s="175">
        <f t="shared" si="1"/>
        <v>0</v>
      </c>
      <c r="F75" s="176">
        <f t="shared" si="2"/>
        <v>1.0330578512396695E-2</v>
      </c>
      <c r="G75" s="175">
        <f t="shared" si="3"/>
        <v>0.16115702479338842</v>
      </c>
      <c r="H75" s="176">
        <f t="shared" si="4"/>
        <v>0.82644628099173556</v>
      </c>
      <c r="I75" s="147">
        <f t="shared" si="6"/>
        <v>484</v>
      </c>
    </row>
    <row r="76" spans="2:9" ht="17.25" thickTop="1" thickBot="1" x14ac:dyDescent="0.3">
      <c r="B76" s="10" t="s">
        <v>47</v>
      </c>
      <c r="C76" s="175">
        <f t="shared" si="7"/>
        <v>3.3333333333333333E-2</v>
      </c>
      <c r="D76" s="176">
        <f t="shared" si="0"/>
        <v>0</v>
      </c>
      <c r="E76" s="175">
        <f t="shared" si="1"/>
        <v>0</v>
      </c>
      <c r="F76" s="176">
        <f t="shared" si="2"/>
        <v>0</v>
      </c>
      <c r="G76" s="175">
        <f t="shared" si="3"/>
        <v>0.16666666666666666</v>
      </c>
      <c r="H76" s="176">
        <f t="shared" si="4"/>
        <v>0.8</v>
      </c>
      <c r="I76" s="147">
        <f t="shared" si="6"/>
        <v>30</v>
      </c>
    </row>
    <row r="77" spans="2:9" ht="17.25" thickTop="1" thickBot="1" x14ac:dyDescent="0.3">
      <c r="B77" s="10" t="s">
        <v>48</v>
      </c>
      <c r="C77" s="175">
        <f t="shared" si="7"/>
        <v>6.2500000000000003E-3</v>
      </c>
      <c r="D77" s="176">
        <f t="shared" si="0"/>
        <v>3.7499999999999999E-2</v>
      </c>
      <c r="E77" s="175">
        <f t="shared" si="1"/>
        <v>6.2500000000000003E-3</v>
      </c>
      <c r="F77" s="176">
        <f t="shared" si="2"/>
        <v>0.1125</v>
      </c>
      <c r="G77" s="175">
        <f t="shared" si="3"/>
        <v>0.40625</v>
      </c>
      <c r="H77" s="176">
        <f t="shared" si="4"/>
        <v>0.43125000000000002</v>
      </c>
      <c r="I77" s="147">
        <f t="shared" si="6"/>
        <v>160</v>
      </c>
    </row>
    <row r="78" spans="2:9" ht="33" thickTop="1" thickBot="1" x14ac:dyDescent="0.3">
      <c r="B78" s="23" t="s">
        <v>67</v>
      </c>
      <c r="C78" s="179">
        <f t="shared" si="7"/>
        <v>5.7142857142857143E-3</v>
      </c>
      <c r="D78" s="180">
        <f t="shared" si="0"/>
        <v>1.2571428571428572E-2</v>
      </c>
      <c r="E78" s="179">
        <f>IFERROR(E32/I32,0)</f>
        <v>1.1428571428571429E-3</v>
      </c>
      <c r="F78" s="180">
        <f t="shared" si="2"/>
        <v>4.1142857142857141E-2</v>
      </c>
      <c r="G78" s="179">
        <f t="shared" si="3"/>
        <v>0.23657142857142857</v>
      </c>
      <c r="H78" s="180">
        <f t="shared" si="4"/>
        <v>0.70285714285714285</v>
      </c>
      <c r="I78" s="153">
        <f t="shared" si="6"/>
        <v>875</v>
      </c>
    </row>
    <row r="79" spans="2:9" ht="17.25" thickTop="1" thickBot="1" x14ac:dyDescent="0.3">
      <c r="B79" s="10" t="s">
        <v>50</v>
      </c>
      <c r="C79" s="175">
        <f t="shared" si="7"/>
        <v>5.235602094240838E-3</v>
      </c>
      <c r="D79" s="176">
        <f t="shared" si="0"/>
        <v>2.0942408376963352E-2</v>
      </c>
      <c r="E79" s="175">
        <f t="shared" si="1"/>
        <v>0</v>
      </c>
      <c r="F79" s="176">
        <f t="shared" si="2"/>
        <v>5.4973821989528798E-2</v>
      </c>
      <c r="G79" s="175">
        <f t="shared" si="3"/>
        <v>0.30104712041884818</v>
      </c>
      <c r="H79" s="176">
        <f t="shared" si="4"/>
        <v>0.61780104712041883</v>
      </c>
      <c r="I79" s="147">
        <f t="shared" si="6"/>
        <v>382</v>
      </c>
    </row>
    <row r="80" spans="2:9" ht="17.25" thickTop="1" thickBot="1" x14ac:dyDescent="0.3">
      <c r="B80" s="10" t="s">
        <v>51</v>
      </c>
      <c r="C80" s="175">
        <f t="shared" si="7"/>
        <v>7.8125E-3</v>
      </c>
      <c r="D80" s="176">
        <f t="shared" si="0"/>
        <v>7.8125E-3</v>
      </c>
      <c r="E80" s="175">
        <f t="shared" si="1"/>
        <v>2.6041666666666665E-3</v>
      </c>
      <c r="F80" s="176">
        <f t="shared" si="2"/>
        <v>2.0833333333333332E-2</v>
      </c>
      <c r="G80" s="175">
        <f t="shared" si="3"/>
        <v>0.16666666666666666</v>
      </c>
      <c r="H80" s="176">
        <f t="shared" si="4"/>
        <v>0.79427083333333337</v>
      </c>
      <c r="I80" s="147">
        <f t="shared" si="6"/>
        <v>384</v>
      </c>
    </row>
    <row r="81" spans="2:9" ht="17.25" thickTop="1" thickBot="1" x14ac:dyDescent="0.3">
      <c r="B81" s="10" t="s">
        <v>52</v>
      </c>
      <c r="C81" s="175">
        <f t="shared" si="7"/>
        <v>0</v>
      </c>
      <c r="D81" s="176">
        <f t="shared" si="0"/>
        <v>0</v>
      </c>
      <c r="E81" s="175">
        <f t="shared" si="1"/>
        <v>0</v>
      </c>
      <c r="F81" s="176">
        <f t="shared" si="2"/>
        <v>6.4220183486238536E-2</v>
      </c>
      <c r="G81" s="175">
        <f t="shared" si="3"/>
        <v>0.25688073394495414</v>
      </c>
      <c r="H81" s="176">
        <f t="shared" si="4"/>
        <v>0.67889908256880738</v>
      </c>
      <c r="I81" s="147">
        <f t="shared" si="6"/>
        <v>109</v>
      </c>
    </row>
    <row r="82" spans="2:9" ht="17.25" thickTop="1" thickBot="1" x14ac:dyDescent="0.3">
      <c r="B82" s="16" t="s">
        <v>53</v>
      </c>
      <c r="C82" s="179">
        <f t="shared" si="7"/>
        <v>0</v>
      </c>
      <c r="D82" s="180">
        <f t="shared" si="0"/>
        <v>3.1578947368421054E-2</v>
      </c>
      <c r="E82" s="179">
        <f t="shared" si="1"/>
        <v>0</v>
      </c>
      <c r="F82" s="180">
        <f t="shared" si="2"/>
        <v>4.2105263157894736E-2</v>
      </c>
      <c r="G82" s="179">
        <f t="shared" si="3"/>
        <v>0.10526315789473684</v>
      </c>
      <c r="H82" s="180">
        <f t="shared" si="4"/>
        <v>0.82105263157894737</v>
      </c>
      <c r="I82" s="153">
        <f t="shared" si="6"/>
        <v>95</v>
      </c>
    </row>
    <row r="83" spans="2:9" ht="17.25" thickTop="1" thickBot="1" x14ac:dyDescent="0.3">
      <c r="B83" s="10" t="s">
        <v>54</v>
      </c>
      <c r="C83" s="175">
        <f t="shared" si="7"/>
        <v>0</v>
      </c>
      <c r="D83" s="176">
        <f t="shared" si="0"/>
        <v>2.1276595744680851E-2</v>
      </c>
      <c r="E83" s="175">
        <f t="shared" si="1"/>
        <v>0</v>
      </c>
      <c r="F83" s="176">
        <f t="shared" si="2"/>
        <v>4.2553191489361701E-2</v>
      </c>
      <c r="G83" s="175">
        <f t="shared" si="3"/>
        <v>0.10638297872340426</v>
      </c>
      <c r="H83" s="176">
        <f t="shared" si="4"/>
        <v>0.82978723404255317</v>
      </c>
      <c r="I83" s="147">
        <f t="shared" si="6"/>
        <v>94</v>
      </c>
    </row>
    <row r="84" spans="2:9" ht="17.25" thickTop="1" thickBot="1" x14ac:dyDescent="0.3">
      <c r="B84" s="10" t="s">
        <v>68</v>
      </c>
      <c r="C84" s="175">
        <f t="shared" si="7"/>
        <v>0</v>
      </c>
      <c r="D84" s="176">
        <f t="shared" si="0"/>
        <v>0</v>
      </c>
      <c r="E84" s="175">
        <f t="shared" si="1"/>
        <v>0</v>
      </c>
      <c r="F84" s="176">
        <f t="shared" si="2"/>
        <v>0</v>
      </c>
      <c r="G84" s="175">
        <f t="shared" si="3"/>
        <v>0</v>
      </c>
      <c r="H84" s="176">
        <f t="shared" si="4"/>
        <v>0</v>
      </c>
      <c r="I84" s="147">
        <f t="shared" si="6"/>
        <v>0</v>
      </c>
    </row>
    <row r="85" spans="2:9" ht="17.25" thickTop="1" thickBot="1" x14ac:dyDescent="0.3">
      <c r="B85" s="10" t="s">
        <v>69</v>
      </c>
      <c r="C85" s="175">
        <f t="shared" si="7"/>
        <v>0</v>
      </c>
      <c r="D85" s="176">
        <f t="shared" si="0"/>
        <v>1</v>
      </c>
      <c r="E85" s="175">
        <f t="shared" si="1"/>
        <v>0</v>
      </c>
      <c r="F85" s="176">
        <f t="shared" si="2"/>
        <v>0</v>
      </c>
      <c r="G85" s="175">
        <f t="shared" si="3"/>
        <v>0</v>
      </c>
      <c r="H85" s="176">
        <f t="shared" si="4"/>
        <v>0</v>
      </c>
      <c r="I85" s="147">
        <f t="shared" si="6"/>
        <v>1</v>
      </c>
    </row>
    <row r="86" spans="2:9" ht="17.25" thickTop="1" thickBot="1" x14ac:dyDescent="0.3">
      <c r="B86" s="16" t="s">
        <v>57</v>
      </c>
      <c r="C86" s="179">
        <f t="shared" si="7"/>
        <v>5.4054054054054057E-3</v>
      </c>
      <c r="D86" s="180">
        <f t="shared" si="0"/>
        <v>1.6216216216216217E-2</v>
      </c>
      <c r="E86" s="179">
        <f t="shared" si="1"/>
        <v>5.4054054054054057E-3</v>
      </c>
      <c r="F86" s="180">
        <f t="shared" si="2"/>
        <v>9.1891891891891897E-2</v>
      </c>
      <c r="G86" s="179">
        <f t="shared" si="3"/>
        <v>0.45405405405405408</v>
      </c>
      <c r="H86" s="180">
        <f t="shared" si="4"/>
        <v>0.42702702702702705</v>
      </c>
      <c r="I86" s="153">
        <f t="shared" si="6"/>
        <v>370</v>
      </c>
    </row>
    <row r="87" spans="2:9" ht="17.25" thickTop="1" thickBot="1" x14ac:dyDescent="0.3">
      <c r="B87" s="10" t="s">
        <v>58</v>
      </c>
      <c r="C87" s="175">
        <f t="shared" si="7"/>
        <v>0</v>
      </c>
      <c r="D87" s="176">
        <f t="shared" si="0"/>
        <v>0</v>
      </c>
      <c r="E87" s="175">
        <f t="shared" si="1"/>
        <v>2.0408163265306121E-2</v>
      </c>
      <c r="F87" s="176">
        <f t="shared" si="2"/>
        <v>4.0816326530612242E-2</v>
      </c>
      <c r="G87" s="175">
        <f t="shared" si="3"/>
        <v>0.2857142857142857</v>
      </c>
      <c r="H87" s="176">
        <f t="shared" si="4"/>
        <v>0.65306122448979587</v>
      </c>
      <c r="I87" s="147">
        <f t="shared" si="6"/>
        <v>49</v>
      </c>
    </row>
    <row r="88" spans="2:9" ht="17.25" thickTop="1" thickBot="1" x14ac:dyDescent="0.3">
      <c r="B88" s="10" t="s">
        <v>59</v>
      </c>
      <c r="C88" s="175">
        <f t="shared" si="7"/>
        <v>4.4444444444444444E-3</v>
      </c>
      <c r="D88" s="176">
        <f t="shared" si="0"/>
        <v>1.3333333333333334E-2</v>
      </c>
      <c r="E88" s="175">
        <f t="shared" si="1"/>
        <v>0</v>
      </c>
      <c r="F88" s="176">
        <f t="shared" si="2"/>
        <v>9.7777777777777783E-2</v>
      </c>
      <c r="G88" s="175">
        <f t="shared" si="3"/>
        <v>0.53333333333333333</v>
      </c>
      <c r="H88" s="176">
        <f t="shared" si="4"/>
        <v>0.3511111111111111</v>
      </c>
      <c r="I88" s="147">
        <f t="shared" si="6"/>
        <v>225</v>
      </c>
    </row>
    <row r="89" spans="2:9" ht="17.25" thickTop="1" thickBot="1" x14ac:dyDescent="0.3">
      <c r="B89" s="10" t="s">
        <v>60</v>
      </c>
      <c r="C89" s="175">
        <f t="shared" si="7"/>
        <v>1.0416666666666666E-2</v>
      </c>
      <c r="D89" s="176">
        <f t="shared" si="0"/>
        <v>3.125E-2</v>
      </c>
      <c r="E89" s="175">
        <f t="shared" si="1"/>
        <v>1.0416666666666666E-2</v>
      </c>
      <c r="F89" s="176">
        <f t="shared" si="2"/>
        <v>0.10416666666666667</v>
      </c>
      <c r="G89" s="175">
        <f t="shared" si="3"/>
        <v>0.35416666666666669</v>
      </c>
      <c r="H89" s="176">
        <f t="shared" si="4"/>
        <v>0.48958333333333331</v>
      </c>
      <c r="I89" s="147">
        <f t="shared" si="6"/>
        <v>96</v>
      </c>
    </row>
    <row r="90" spans="2:9" ht="17.25" thickTop="1" thickBot="1" x14ac:dyDescent="0.3">
      <c r="B90" s="16" t="s">
        <v>61</v>
      </c>
      <c r="C90" s="179">
        <f>IFERROR(C44/I44,0)</f>
        <v>1.0067114093959731E-2</v>
      </c>
      <c r="D90" s="180">
        <f>IFERROR(D44/I44,0)</f>
        <v>0</v>
      </c>
      <c r="E90" s="179">
        <f>IFERROR(E44/I44,0)</f>
        <v>0</v>
      </c>
      <c r="F90" s="180">
        <f>IFERROR(F44/I44,0)</f>
        <v>3.3557046979865771E-3</v>
      </c>
      <c r="G90" s="179">
        <f>IFERROR(G44/I44,0)</f>
        <v>0.15436241610738255</v>
      </c>
      <c r="H90" s="180">
        <f>IFERROR(H44/I44,0)</f>
        <v>0.83221476510067116</v>
      </c>
      <c r="I90" s="153">
        <f>I44</f>
        <v>298</v>
      </c>
    </row>
    <row r="91" spans="2:9" ht="17.25" thickTop="1" thickBot="1" x14ac:dyDescent="0.3">
      <c r="B91" s="52" t="s">
        <v>62</v>
      </c>
      <c r="C91" s="184">
        <f>IFERROR(C45/I45,0)</f>
        <v>1.0067114093959731E-2</v>
      </c>
      <c r="D91" s="185">
        <f>IFERROR(D45/I45,0)</f>
        <v>0</v>
      </c>
      <c r="E91" s="184">
        <f>IFERROR(E45/I45,0)</f>
        <v>0</v>
      </c>
      <c r="F91" s="185">
        <f>IFERROR(F45/I45,0)</f>
        <v>3.3557046979865771E-3</v>
      </c>
      <c r="G91" s="184">
        <f>IFERROR(G45/I45,0)</f>
        <v>0.15436241610738255</v>
      </c>
      <c r="H91" s="185">
        <f>IFERROR(H45/I45,0)</f>
        <v>0.83221476510067116</v>
      </c>
      <c r="I91" s="160">
        <f>I45</f>
        <v>298</v>
      </c>
    </row>
    <row r="92" spans="2:9" ht="17.25" thickTop="1" thickBot="1" x14ac:dyDescent="0.3">
      <c r="B92" s="26" t="s">
        <v>63</v>
      </c>
      <c r="C92" s="186">
        <f>IFERROR(C46/I46,0)</f>
        <v>1.0526315789473684E-2</v>
      </c>
      <c r="D92" s="187">
        <f>IFERROR(D46/I46,0)</f>
        <v>0</v>
      </c>
      <c r="E92" s="186">
        <f>IFERROR(E46/I46,0)</f>
        <v>0</v>
      </c>
      <c r="F92" s="187">
        <f>IFERROR(F46/I46,0)</f>
        <v>5.2631578947368418E-2</v>
      </c>
      <c r="G92" s="186">
        <f>IFERROR(G46/I46,0)</f>
        <v>0.26315789473684209</v>
      </c>
      <c r="H92" s="187">
        <f>IFERROR(H46/I46,0)</f>
        <v>0.67368421052631577</v>
      </c>
      <c r="I92" s="163">
        <f>I46</f>
        <v>95</v>
      </c>
    </row>
    <row r="93" spans="2:9" ht="17.25" thickTop="1" thickBot="1" x14ac:dyDescent="0.3">
      <c r="B93" s="29" t="s">
        <v>63</v>
      </c>
      <c r="C93" s="188">
        <f>IFERROR(C47/I47,0)</f>
        <v>1.0526315789473684E-2</v>
      </c>
      <c r="D93" s="189">
        <f>IFERROR(D47/I47,0)</f>
        <v>0</v>
      </c>
      <c r="E93" s="190">
        <f>IFERROR(E47/I47,0)</f>
        <v>0</v>
      </c>
      <c r="F93" s="189">
        <f>IFERROR(F47/I47,0)</f>
        <v>5.2631578947368418E-2</v>
      </c>
      <c r="G93" s="190">
        <f>IFERROR(G47/I47,0)</f>
        <v>0.26315789473684209</v>
      </c>
      <c r="H93" s="189">
        <f>IFERROR(H47/I47,0)</f>
        <v>0.67368421052631577</v>
      </c>
      <c r="I93" s="168">
        <f>I47</f>
        <v>95</v>
      </c>
    </row>
    <row r="94" spans="2:9" ht="19.5" thickBot="1" x14ac:dyDescent="0.3">
      <c r="B94" s="33" t="s">
        <v>70</v>
      </c>
      <c r="C94" s="191">
        <f>IFERROR(C48/I48,0)</f>
        <v>8.7336244541484712E-3</v>
      </c>
      <c r="D94" s="192">
        <f>IFERROR(D48/I48,0)</f>
        <v>2.4156833596580878E-2</v>
      </c>
      <c r="E94" s="191">
        <f>IFERROR(E48/I48,0)</f>
        <v>2.6015051565548637E-3</v>
      </c>
      <c r="F94" s="193">
        <f>IFERROR(F48/I48,0)</f>
        <v>7.4886184149400722E-2</v>
      </c>
      <c r="G94" s="191">
        <f>IFERROR(G48/I48,0)</f>
        <v>0.34637182941559047</v>
      </c>
      <c r="H94" s="193">
        <f>IFERROR(H48/I48,0)</f>
        <v>0.54325002322772464</v>
      </c>
      <c r="I94" s="170">
        <f>SUM(I54,I58,I62,I66,I73,I78,I82,I86,I90,I92)</f>
        <v>10763</v>
      </c>
    </row>
    <row r="95" spans="2:9" x14ac:dyDescent="0.25">
      <c r="E95" s="142"/>
    </row>
    <row r="96" spans="2:9" x14ac:dyDescent="0.25">
      <c r="F96" s="142"/>
    </row>
  </sheetData>
  <mergeCells count="20">
    <mergeCell ref="B2:I2"/>
    <mergeCell ref="B3:I3"/>
    <mergeCell ref="B5:I5"/>
    <mergeCell ref="B6:B7"/>
    <mergeCell ref="C6:C7"/>
    <mergeCell ref="D6:D7"/>
    <mergeCell ref="E6:E7"/>
    <mergeCell ref="F6:F7"/>
    <mergeCell ref="G6:G7"/>
    <mergeCell ref="H6:H7"/>
    <mergeCell ref="I6:I7"/>
    <mergeCell ref="B51:I51"/>
    <mergeCell ref="B52:B53"/>
    <mergeCell ref="C52:C53"/>
    <mergeCell ref="D52:D53"/>
    <mergeCell ref="E52:E53"/>
    <mergeCell ref="F52:F53"/>
    <mergeCell ref="G52:G53"/>
    <mergeCell ref="H52:H53"/>
    <mergeCell ref="I52:I5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BD29576B307945B511547DBF3D7A7C" ma:contentTypeVersion="15" ma:contentTypeDescription="Crear nuevo documento." ma:contentTypeScope="" ma:versionID="a8ffe976acbf542756e6581d100890df">
  <xsd:schema xmlns:xsd="http://www.w3.org/2001/XMLSchema" xmlns:xs="http://www.w3.org/2001/XMLSchema" xmlns:p="http://schemas.microsoft.com/office/2006/metadata/properties" xmlns:ns2="8bb9ef3e-e5d8-4286-a184-37b59a3f5353" xmlns:ns3="a3dfa4bf-ec92-4da8-8fc8-cf32bcb843bb" targetNamespace="http://schemas.microsoft.com/office/2006/metadata/properties" ma:root="true" ma:fieldsID="0e856f51f75dcc53cf565a311449b6b1" ns2:_="" ns3:_="">
    <xsd:import namespace="8bb9ef3e-e5d8-4286-a184-37b59a3f5353"/>
    <xsd:import namespace="a3dfa4bf-ec92-4da8-8fc8-cf32bcb843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9ef3e-e5d8-4286-a184-37b59a3f5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deba3-8e6c-435e-977e-8b3dc5b5a0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fa4bf-ec92-4da8-8fc8-cf32bcb843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e006d9c-7844-4d2f-8820-e9b1ba77940f}" ma:internalName="TaxCatchAll" ma:showField="CatchAllData" ma:web="a3dfa4bf-ec92-4da8-8fc8-cf32bcb843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dfa4bf-ec92-4da8-8fc8-cf32bcb843bb" xsi:nil="true"/>
    <lcf76f155ced4ddcb4097134ff3c332f xmlns="8bb9ef3e-e5d8-4286-a184-37b59a3f53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F5A314-C45C-4A5E-A384-4E293C4AB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7AAC28-A37A-4FB0-BB82-241AF4055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9ef3e-e5d8-4286-a184-37b59a3f5353"/>
    <ds:schemaRef ds:uri="a3dfa4bf-ec92-4da8-8fc8-cf32bcb84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808E86-EC51-4C42-9FEB-A1674AA41560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a3dfa4bf-ec92-4da8-8fc8-cf32bcb84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bb9ef3e-e5d8-4286-a184-37b59a3f535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Portada informe E.A.</vt:lpstr>
      <vt:lpstr>Contenido</vt:lpstr>
      <vt:lpstr>Resumen I Semestre</vt:lpstr>
      <vt:lpstr>Resumen II Semestre</vt:lpstr>
      <vt:lpstr>TODOS PROM</vt:lpstr>
      <vt:lpstr>TODOS P. GÉNERO</vt:lpstr>
      <vt:lpstr>TODOS E.A</vt:lpstr>
      <vt:lpstr>TODOS E.A. GÉNERO</vt:lpstr>
      <vt:lpstr>SIN PILO PROM</vt:lpstr>
      <vt:lpstr>SIN PILO P. GÉNERO</vt:lpstr>
      <vt:lpstr>SIN PILO E.A</vt:lpstr>
      <vt:lpstr>SIN PILO E.A. GÉNERO</vt:lpstr>
      <vt:lpstr>PILO PROM</vt:lpstr>
      <vt:lpstr>PILO P. GÉNERO</vt:lpstr>
      <vt:lpstr>PILO E.A.</vt:lpstr>
      <vt:lpstr>PILO E.A. GÉNERO</vt:lpstr>
      <vt:lpstr>NUEVOS PROM</vt:lpstr>
      <vt:lpstr>NUEVOS P. GÉNERO</vt:lpstr>
      <vt:lpstr>NUEVOS E.A.</vt:lpstr>
      <vt:lpstr>NUEVOS E.A. GÉNERO</vt:lpstr>
      <vt:lpstr>BECARIOS PROM</vt:lpstr>
      <vt:lpstr>BECARIOS P. GÉNERO</vt:lpstr>
      <vt:lpstr>BECARIOS E.A.</vt:lpstr>
      <vt:lpstr>BECARIOS E.A. GÉNERO</vt:lpstr>
      <vt:lpstr>GEN-E PROM</vt:lpstr>
      <vt:lpstr>GEN-E P. GÉNERO</vt:lpstr>
      <vt:lpstr>GEN-E E.A.</vt:lpstr>
      <vt:lpstr>GEN-E E.A. GÉNERO</vt:lpstr>
      <vt:lpstr>SIN GEN-E PROM </vt:lpstr>
      <vt:lpstr>SIN GEN-E P. GÉNERO</vt:lpstr>
      <vt:lpstr>SIN GEN-E E.A.</vt:lpstr>
      <vt:lpstr>SIN GEN-E E.A. GÉNERO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Auxiliar Administrativo Planeacion</dc:creator>
  <cp:keywords/>
  <dc:description/>
  <cp:lastModifiedBy>Claudia Elena Rueda Londoño</cp:lastModifiedBy>
  <cp:revision/>
  <dcterms:created xsi:type="dcterms:W3CDTF">2016-12-07T17:24:51Z</dcterms:created>
  <dcterms:modified xsi:type="dcterms:W3CDTF">2024-01-23T17:20:56Z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0x01010081BD29576B307945B511547DBF3D7A7C</vt:lpwstr>
  </property>
  <property fmtid="{D5CDD505-2E9C-101B-9397-08002B2CF9AE}" pid="3" name="MediaServiceImageTags">
    <vt:lpwstr/>
  </property>
</Properties>
</file>